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2018015101" sheetId="2" r:id="rId2"/>
    <sheet name="2018015102" sheetId="3" r:id="rId3"/>
  </sheets>
  <definedNames/>
  <calcPr fullCalcOnLoad="1"/>
</workbook>
</file>

<file path=xl/sharedStrings.xml><?xml version="1.0" encoding="utf-8"?>
<sst xmlns="http://schemas.openxmlformats.org/spreadsheetml/2006/main" count="878" uniqueCount="320">
  <si>
    <t>KRYTY Z BETON DLAŽDIC SE ZÁMKEM ŠEDÝCH TL 60MM DO LOŽE Z MC
schodiště -  nová betonová dlažba DL I - tl.60 mm - typ cihla (barva šedá) - do lože  MC v  tl. 40 mm pro schodišťové stupně
pol. vč. nákupu, dovozu a pokládky</t>
  </si>
  <si>
    <t>6*2*0.2=2.40 [A]</t>
  </si>
  <si>
    <t>587206</t>
  </si>
  <si>
    <t>PŘEDLÁŽDĚNÍ KRYTU Z BETONOVÝCH DLAŽDIC SE ZÁMKEM
chodník - konstrukce G - rozebrání a po očištění zpětná pokládka krytu z betonové dlažby tl.60 mm - tvar cihla - vč. doplnění dlažby v místě obnovy kce chodníku
položka včetně příslušné dopravy, manipulačních prací a souvisejícího materiálu (spárovací materiál apod.)</t>
  </si>
  <si>
    <t>(20.5+24.5+3.8+64.0)=112.80 [A]</t>
  </si>
  <si>
    <t>- pod pojmem *předláždění* se rozumí rozebrání stávající dlažby a pokládka dlažby ze stávajícího dlažebního materiálu (bez dodávky nového)
- zahrnuje nezbytnou manipulaci s tímto materiálem (nakládání, doprava, složení, očištění)
- dodání a rozprostření materiálu pro lože a jeho tloušťku předepsanou dokumentací a pro předepsanou výplň spar
- eventuelní doplnění plochy s použitím nového materiálu se vykazuje v položce č.582</t>
  </si>
  <si>
    <t>58920</t>
  </si>
  <si>
    <t>VÝPLŇ SPAR MODIFIKOVANÝM ASFALTEM
ve styku nového a stávajícího krytu vozovky s AB-krytem
položka včetně nákupu,dovozu a pokládky materiálu</t>
  </si>
  <si>
    <t>(3.85+6.25+4.00+4.00+8.78+3.25)=30.13 [A]</t>
  </si>
  <si>
    <t>položka zahrnuje:
- dodávku předepsaného materiálu
- vyčištění a výplň spar tímto materiálem</t>
  </si>
  <si>
    <t>Potrubí</t>
  </si>
  <si>
    <t>87434</t>
  </si>
  <si>
    <t>POTRUBÍ Z TRUB PLASTOVÝCH ODPADNÍCH DN DO 200MM
PVC trouby DN 200 - napojení nových  uličních vpustí do stávajícího kanalizačního systému v lokalitě stavby
pol.včetně  nákupu, dovozu a pokládky - podsypu ,lože,obetonování,zásypu materiálem z výkopku a souvisejících prací s osazením potrubí</t>
  </si>
  <si>
    <t>(3.2+5.0+4.5+6.0+5.0+2.0+7.2+2.5+3.0+2.8+2.5+4.0+2.0+2.8+3.5+2.0)=58.00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</si>
  <si>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</si>
  <si>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89712</t>
  </si>
  <si>
    <t>VPUSŤ KANALIZAČNÍ ULIČNÍ KOMPLETNÍ Z BETONOVÝCH DÍLCŮ
uliční vpusti UV - vnější rozměr - s odtokem DN 200 včetně krycí mříže rozměru 500 x 500 mm
pol. včetně nákupu,dovozu a montáže</t>
  </si>
  <si>
    <t>16+2=18.00 [A]</t>
  </si>
  <si>
    <t>položka zahrnuje:
- dodávku a osazení předepsaných dílů včetně mříže
- výplň, těsnění  a tmelení spar a spojů,
- opatření  povrchů  betonu  izolací  proti zemní vlhkosti v částech, kde přijdou do styku se zeminou nebo kamenivem,
- nezahrnuje předepsané podkladní konstrukce</t>
  </si>
  <si>
    <t>89921</t>
  </si>
  <si>
    <t>VÝŠKOVÁ ÚPRAVA POKLOPŮ
výšková úprava poklopů šoupat a šachet IS v hranicích úprav
položka včetně obetonování a souvisejících prací s výškovou úpravou poklopů a šoupat</t>
  </si>
  <si>
    <t>- položka výškové úpravy zahrnuje všechny nutné práce a materiály pro zvýšení nebo snížení zařízení (včetně nutné úpravy stávajícího povrchu vozovky nebo chodníku).</t>
  </si>
  <si>
    <t>89944</t>
  </si>
  <si>
    <t>VÝŘEZ, VÝSEK, ÚTES NA POTRUBÍ DN DO 200MM
provedení vývrtů do stávajících kanalizačních šachet pro napojení nových přípojek ,PVC DN 200
položka včetně nákupu,dovozu a osazení  potřebného materiálu a dovozu zařízení pro uvedenou stavební činnost</t>
  </si>
  <si>
    <t>- zahrnují zejména náklady na osekání trub na útesy, na vysekání otvorů pro zaústění, na obetonování útesu. U výřezu a výseku náklady na ohlášení uzavírání vody, uzavření a otevření šoupat, vypuštění a napuštění vody, odvzdušnění potrubí a pod.</t>
  </si>
  <si>
    <t>Ostatní konstrukce a práce</t>
  </si>
  <si>
    <t>915111</t>
  </si>
  <si>
    <t>VODOROVNÉ DOPRAVNÍ ZNAČENÍ BARVOU HLADKÉ - DODÁVKA A POKLÁDKA
provedení nového VDZ V7a v bílé barvě
položka včetně nákupu,dovozu materiálu a prací souvisejících s pokládkou VDZ</t>
  </si>
  <si>
    <t>6*1.5=9.00 [A]</t>
  </si>
  <si>
    <t>položka zahrnuje:
- dodání a pokládku nátěrového materiálu (měří se pouze natíraná plocha)
- předznačení a reflexní úpravu</t>
  </si>
  <si>
    <t>917211</t>
  </si>
  <si>
    <t>ZÁHONOVÉ OBRUBY Z BETONOVÝCH OBRUBNÍKŮ ŠÍŘ 50MM
betonový sadový obrubník 50/200/1000 mm do bet. lože C20/25-XF3 tl. 100 mm- včetně 5% rezerva na prořez obrub
pol. vč. nákupu, dovozu a osazení obrub</t>
  </si>
  <si>
    <t>(9+18+26+26+18+38+18+14+50)*1.05=227.85 [A]</t>
  </si>
  <si>
    <t>Položka zahrnuje:
dodání a pokládku betonových obrubníků o rozměrech předepsaných zadávací dokumentací
betonové lože i boční betonovou opěrku.</t>
  </si>
  <si>
    <t>917223</t>
  </si>
  <si>
    <t>SILNIČNÍ A CHODNÍKOVÉ OBRUBY Z BETONOVÝCH OBRUBNÍKŮ ŠÍŘ 100MM
betonový obrubník 100/300/1000 mm do bet. lože C20/25-XF3 tl. 150 mm - nové schodiště z betonových obrub - celkem 7 stupňů délky 2,00,
pol. vč. nákupu, dovozu a osazení obrub</t>
  </si>
  <si>
    <t>7*2=14.00 [A]</t>
  </si>
  <si>
    <t>Položka zahrnuje:
dodání a pokládku betonových obrubníků o rozměrech předepsaných zadávací dokumentací
betonové lože i boční betonovou opěrku.</t>
  </si>
  <si>
    <t>917224</t>
  </si>
  <si>
    <t>SILNIČNÍ A CHODNÍKOVÉ OBRUBY Z BETONOVÝCH OBRUBNÍKŮ ŠÍŘ 150MM
silniční betonový obrubník 150/250/1000 mm do bet. lože C20/25-XF3 tl. 150 mm-včetně 5% rezerva na prořez obrub
pol. vč. nákupu, dovozu a osazení obrub</t>
  </si>
  <si>
    <t>(94+69+68+165+132+19+53+132+50+65+19+62+55+21+13)*1.05=1 067.85 [A]</t>
  </si>
  <si>
    <t>919112</t>
  </si>
  <si>
    <t>ŘEZÁNÍ ASFALTOVÉHO KRYTU VOZOVEK TL DO 100MM
řezání na styku nové a staré obrusné vrstvy vozovky komunikace  v hranicích úprav
položka včetně dovozu zařízení pro uvedenou stavební činnost</t>
  </si>
  <si>
    <t>3.85+6.25+4.00+4.00+8.78+3.25=30.13 [A]</t>
  </si>
  <si>
    <t>položka zahrnuje řezání vozovkové vrstvy v předepsané tloušťce, včetně spotřeby vody</t>
  </si>
  <si>
    <t>93811</t>
  </si>
  <si>
    <t>OČIŠTĚNÍ ASFALTOVÝCH VOZOVEK UMYTÍM VODOU
umytí vozovky s AB-krytem v rozsahu hranic úprav- po provedenÍ frézování krytu vozovky komunikace před pokládkou nových vrstev krytu
položka včetně dovozumateriálu a souvisejících prací</t>
  </si>
  <si>
    <t>1372+639=2 011.00 [A]</t>
  </si>
  <si>
    <t>položka zahrnuje očištění předepsaným způsobem včetně odklizení vzniklého odpadu</t>
  </si>
  <si>
    <t>96687</t>
  </si>
  <si>
    <t>VYBOURÁNÍ ULIČNÍCH VPUSTÍ KOMPLETNÍCH
odstranění uličních vpustí v hranicích úprav
položka včetně odvozu materiálu na skládku investora stavby - Město Chrastava - vzdálenost do 5 km -  poplatek za uložení materiálu na skládku investora nebude účtován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</si>
  <si>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</si>
  <si>
    <t>967114</t>
  </si>
  <si>
    <t>VYBOURÁNÍ ČÁSTÍ KONSTRUKCÍ Z BETON DÍLCŮ S ODVOZEM DO 5KM
odstranění stávajících opěrných zdí z betonových tvarovak u parkovacích ploch u č.p. 684 a 686
položka včetně odvozu materiálu na skládku investora stavby - Město Chrastava - vzdálenost do 5 km -  poplatek za uložení materiálu na skládku investora nebude účtován</t>
  </si>
  <si>
    <t>(18*0.6)+(16*0.6)=20.40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</si>
  <si>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</si>
  <si>
    <t>C e l k e m</t>
  </si>
  <si>
    <t>SO 102</t>
  </si>
  <si>
    <t>Parkovací plochy u č.p.702 a 703</t>
  </si>
  <si>
    <t>2018015102</t>
  </si>
  <si>
    <t>130*0.1=13.00 [A]</t>
  </si>
  <si>
    <t>KÁCENÍ STROMŮ D KMENE DO 0,5M S ODSTRANĚNÍM PAŘEZŮ, ODVOZ DO 20KM
Kácení stromů z prostoru stavby - Jedle prům. 0,2 a 0,3 m vč. zajištění povolení kácení</t>
  </si>
  <si>
    <t>ODSTRANĚNÍ KRYTU ZPEVNĚNÝCH PLOCH S ASFALT POJIVEM, ODVOZ DO 20KM
odstranění stávajícího AB krytu komunikace,parkovacích stání a zpev. manipulační ploch v tl. 100  mm dle situace v hranicích úprav položka včetně odvozu na skládku - vzdálenost do 20 km- skládkovné v samostatné položce 014101</t>
  </si>
  <si>
    <t>ODSTRANĚNÍ KRYTU ZPEVNĚNÝCH PLOCH Z BETONU, ODVOZ DO 5KM
odstranění stávajícího betonového krytu chodníků  v tl. 300  mm dle situace v hranicích úprav
položka včetně odvozu materiálu na skládku investora stavby - Město Chrastava - vzdálenost do 5 km -  poplatek za uložení materiálu na skládku investora nebude účtován</t>
  </si>
  <si>
    <t>85*0.30=25.50 [A]</t>
  </si>
  <si>
    <t>11328</t>
  </si>
  <si>
    <t>ODSTRANĚNÍ PŘÍKOPŮ, ŽLABŮ A RIGOLŮ Z PŘÍKOPOVÝCH TVÁRNIC
odstranění příkopu z betonových žlabovek v hranicích úprav
položka včetně odvozu materiálu na skládku investora stavby - Město Chrastava - vzdálenost do 5 km - poplatek za uložení materiálu na skládku investora nebude účtován</t>
  </si>
  <si>
    <t>32*0.6=19.20 [A]</t>
  </si>
  <si>
    <t>Položka zahrnuje odstranění tvárnic včetně podkladu,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</si>
  <si>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ODSTRAN PODKL ZPEVNĚNÝCH PLOCH Z KAMENIVA NESTMEL, ODVOZ DO 5KM
lokální odstranění podkladních vrstev stávající vozovky komunikace v tl. 200  mm  dle situace  v hranicích úprav
položka včetně odvozu materiálu na skládku investora stavby - Město Chrastava - vzdálenost do 5 km -  poplatek za uložení materiálu na skládku investora nebude účtován</t>
  </si>
  <si>
    <t>(130*0.2)=26.00 [A]</t>
  </si>
  <si>
    <t>130*0.2=26.00 [A]</t>
  </si>
  <si>
    <t>17+23+5+10=55.00 [A]</t>
  </si>
  <si>
    <t>64=64.00 [A]</t>
  </si>
  <si>
    <t>660*0.1=66.00 [A]</t>
  </si>
  <si>
    <t>ODKOPÁVKY A PROKOPÁVKY OBECNÉ TŘ. I, ODVOZ DO 5KM
odkop zeminy v místech výstavby nových chodníků, vybudování rozšíření vozovky komunikace a nových parkovacích ploch, vedení kanalizačních přípojek včetně drenáže v hranicích úprav
položka včetně odvozu materiálu na skládku investora stavby - Město Chrastava - vzdálenost do 5 km -  poplatek za uložení materiálu na skládku investora nebude účtován</t>
  </si>
  <si>
    <t>chodníky: 5*0.35=1.75 [A]
komunikace: (262*6.0)=1 572.00 [B]
parkovací stání: (48*7.5)=360.00 [C]
kan. přípojky+drenáže: (71*0.15)+(38*1.5)=67.65 [D]</t>
  </si>
  <si>
    <t>38*0.9=34.20 [A]</t>
  </si>
  <si>
    <t>ÚPRAVA PLÁNĚ SE ZHUTNĚNÍM V HORNINĚ TŘ. I
úprava pláně  v místech výstavby nových konstrukcí vozovky komunikace, parkovacích stání a chodníku v místě gabionové zdi v hranicích úprav
bude provedena úprava pláně na požadovanou únosnost</t>
  </si>
  <si>
    <t>konstrukce B: 384=384.00 [A]
konstrukce D: 212=212.00 [B]
konstrukce E: 93+13.5=106.50 [C]
konstrukce F: 1.2+1.3=2.50 [D]
konstrukce G: 26=26.00 [E]
konstrukce H: 24.5=24.50 [F]
Celkem: A+B+C+D+E+F=755.50 [G]</t>
  </si>
  <si>
    <t>65+46+69+65+178=423.00 [A]</t>
  </si>
  <si>
    <t>(65+46+178)*0.1=28.90 [A]</t>
  </si>
  <si>
    <t>(69+65)*0.1=13.40 [A]</t>
  </si>
  <si>
    <t>53+18=71.00 [A]</t>
  </si>
  <si>
    <t>(53+18)*1.4=99.40 [A]</t>
  </si>
  <si>
    <t>konstrukce B: 384*0.15=57.60 [A]</t>
  </si>
  <si>
    <t>konstrukce D: 212*0.20=42.40 [A]
konstrukce E: (93+13.5)*0.15=15.98 [B]
konstrukce F: (1.2+1.3)*0.15=0.38 [C]
konstrukce G: 26*0.20=5.20 [D]
konstrukce H: 24.5*0.20=4.90 [E]
Celkem: A+B+C+D+E=68.86 [F]</t>
  </si>
  <si>
    <t>VOZOVKOVÉ VRSTVY ZE ŠTĚRKODRTI
komunikace / parkovací stání - konstrukce B - podkladní vrstva ze štěrkodrti ŠDB - tl. 150  mm fr. 0-63 mm - kvalitativní třída B
pol. vč. nákupu,dovozu a pokládky materiálu</t>
  </si>
  <si>
    <t>SPOJOVACÍ POSTŘIK Z EMULZE DO 0,5KG/M2
spojovací postřik z asfaltové emulze PSE 0,30 kg/m2 - komunikace - konstrukce B
položka včetně nákupu,dovozu a pokládky materiálu</t>
  </si>
  <si>
    <t>PSE 0,30 kg/m2: 384=384.00 [A]</t>
  </si>
  <si>
    <t>ASFALTOVÝ BETON PRO OBRUSNÉ VRSTVY ACO 11
komunikace - konstrukce B - kryt asfaltový beton ACO 11 - tl. 50  mm 
položka včetně nákupu,dovozu a pokládky materiálu</t>
  </si>
  <si>
    <t>konstrukce B: 384*0.05=19.20 [B]</t>
  </si>
  <si>
    <t>384*0.07=26.88 [A]</t>
  </si>
  <si>
    <t>(93+13.5)=106.50 [A]</t>
  </si>
  <si>
    <t>(212-(14*5.0*0.1))=205.00 [A]</t>
  </si>
  <si>
    <t>konstrukce D: (14*5.0*0.1)=7.00 [A]
konstrukce H: 24.5=24.50 [B]
Celkem: A+B=31.50 [C]</t>
  </si>
  <si>
    <t>(1.2+1.3)=2.50 [A]</t>
  </si>
  <si>
    <t>26=26.00 [A]</t>
  </si>
  <si>
    <t>(5.5+4.0)=9.50 [A]</t>
  </si>
  <si>
    <t>37+1=38.00 [A]</t>
  </si>
  <si>
    <t>(20+17+23+11+9)*1.05=84.00 [A]</t>
  </si>
  <si>
    <t>(55+32+62+45)*1.05=203.70 [A]</t>
  </si>
  <si>
    <t>5.5+4.0=9.50 [A]</t>
  </si>
  <si>
    <t>Soupis objektů s DPH</t>
  </si>
  <si>
    <t>Stavba:2018-015 - Parkovací plochy a komunikace Střelecký Vrch v Chrastavě - II. etapa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</si>
  <si>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</si>
  <si>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</si>
  <si>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</si>
  <si>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</si>
  <si>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</si>
  <si>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</si>
  <si>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</si>
  <si>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</si>
  <si>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</si>
  <si>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</si>
  <si>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</si>
  <si>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</si>
  <si>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Příloha k formuláři pro ocenění nabídky</t>
  </si>
  <si>
    <t>Stavba</t>
  </si>
  <si>
    <t>číslo a název SO</t>
  </si>
  <si>
    <t>číslo a název rozpočtu:</t>
  </si>
  <si>
    <t>2018-015</t>
  </si>
  <si>
    <t>Parkovací plochy a komunikace Střelecký Vrch v Chrastavě - II. etapa</t>
  </si>
  <si>
    <t>SO 101</t>
  </si>
  <si>
    <t>Úprava komunikace a parkovací plochy</t>
  </si>
  <si>
    <t>2018015101</t>
  </si>
  <si>
    <t>Soupis prací pro úpravu místní komunikace a parkovacích ploch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</si>
  <si>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</si>
  <si>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</si>
  <si>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</si>
  <si>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</si>
  <si>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</si>
  <si>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</si>
  <si>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</si>
  <si>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</si>
  <si>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</si>
  <si>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</si>
  <si>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</si>
  <si>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</si>
  <si>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</si>
  <si>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</si>
  <si>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</si>
  <si>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</si>
  <si>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</si>
  <si>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</si>
  <si>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</si>
  <si>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</si>
  <si>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</si>
  <si>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</si>
  <si>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2018_OTSKP</t>
  </si>
  <si>
    <t>014101</t>
  </si>
  <si>
    <t/>
  </si>
  <si>
    <t>POPLATKY ZA SKLÁDKU
Katalog odpadů (vyhláška MŽP č. 93/2016 Sb.) - Skupina 17 00 00 – Stavební a demoliční odpady
kód druhu odpadu 17 03 02 – asfaltové směsi</t>
  </si>
  <si>
    <t xml:space="preserve">M3        </t>
  </si>
  <si>
    <t>((320+275+275+550)*0.5*0.05)+((92+27+265+92+130+330)*0.1)=129.10 [A]</t>
  </si>
  <si>
    <t>zahrnuje veškeré poplatky provozovateli skládky související s uložením odpadu na skládce.</t>
  </si>
  <si>
    <t>02620</t>
  </si>
  <si>
    <t>ZKOUŠENÍ KONSTRUKCÍ A PRACÍ NEZÁVISLOU ZKUŠEBNOU
položka obsahuje zkoušení konstrukcí- zkoušky na pláni v místě zhotovení nové konstrukce vozovky komunikace a parkovacích zpevněných ploch   a  po provedení podkladních vrstev těchto  konstrukcí
- minimálně 1 místo v uvedeném úseku</t>
  </si>
  <si>
    <t xml:space="preserve">KPL       </t>
  </si>
  <si>
    <t>zahrnuje veškeré náklady spojené s objednatelem požadovanými zkouškami</t>
  </si>
  <si>
    <t>02720</t>
  </si>
  <si>
    <t>POMOC PRÁCE ZŘÍZ NEBO ZAJIŠŤ REGULACI A OCHRANU DOPRAVY
Položka obsahuje veškeré práce spojené s provizorním dopravním značením v průběhu provádění stavebních prací vč. přesunů. V rámci položky je zahrnuto i provedení návrhu dopravně inženýrských opatření a jeho odsouhlasení příslušnými orgány</t>
  </si>
  <si>
    <t>zahrnuje veškeré náklady spojené s objednatelem požadovanými zařízeními</t>
  </si>
  <si>
    <t>02730</t>
  </si>
  <si>
    <t>POMOC PRÁCE ZŘÍZ NEBO ZAJIŠŤ OCHRANU INŽENÝRSKÝCH SÍTÍ
Položka obsahuje zjištění průběhů inženýrských sítí a jejich vytyčení na stavbě v místech provedení nové konstrukce vozovky komunikace a parkovacích ploch . V rámci uvedených stavebních prací se nepředpokládá zásah do inženýrských sítí mimo uvedených v rámci PD .</t>
  </si>
  <si>
    <t>02911</t>
  </si>
  <si>
    <t>OSTATNÍ POŽADAVKY - GEODETICKÉ ZAMĚŘENÍ
geometrické zaměření skutečného provedení stavby</t>
  </si>
  <si>
    <t>zahrnuje veškeré náklady spojené s objednatelem požadovanými pracemi</t>
  </si>
  <si>
    <t>OSTATNÍ POŽADAVKY - GEODETICKÉ ZAMĚŘENÍ
geodetická činnost v průběhu provádění stavebních prací(geodet zhotovitele stavby) včetně vytyčení stavby a zjištění skutečného průběhu IS,součástí je vybudování potřebné vytyčovací sítě</t>
  </si>
  <si>
    <t>03100</t>
  </si>
  <si>
    <t>ZAŘÍZENÍ STAVENIŠTĚ - ZŘÍZENÍ, PROVOZ, DEMONTÁŽ
-zařízení staveniště pro vybraného zhotovitele stavby - zástupce investora stavby upřesní místo s pozemky pro zařízení stavby dle aktuální dopravní situace v lokalitě stavby</t>
  </si>
  <si>
    <t>zahrnuje objednatelem povolené náklady na pořízení (event. pronájem), provozování, udržování a likvidaci zhotovitelova zařízení</t>
  </si>
  <si>
    <t>03220</t>
  </si>
  <si>
    <t>ZAŘÍZENÍ PRO DODÁVKU PITNÉ VODY
Položka obsahuje zajištění projektové dokumentace, inženýrské činnost a dalších souvisejících administrativních činnosti pro přeložení požárního hydrantu z důvodu výstavby nových zpevněných parkovacích ploch a odstranění hydrantu ze stávající polohy u objektu čp.681</t>
  </si>
  <si>
    <t>1+1+1=3.00 [A]</t>
  </si>
  <si>
    <t>Zemní práce</t>
  </si>
  <si>
    <t>11120</t>
  </si>
  <si>
    <t>ODSTRANĚNÍ KŘOVIN
Odsranění keřů z prostoru stavby vč. likvidace materiálu
pol. vč. štěpkování a odvozu materiálu</t>
  </si>
  <si>
    <t xml:space="preserve">M2        </t>
  </si>
  <si>
    <t>odstranění křovin a stromů do průměru 100 mm
doprava dřevin bez ohledu na vzdálenost
spálení na hromadách nebo štěpkování</t>
  </si>
  <si>
    <t>112018</t>
  </si>
  <si>
    <t>KÁCENÍ STROMŮ D KMENE DO 0,5M S ODSTRANĚNÍM PAŘEZŮ, ODVOZ DO 20KM
Kácení stromů z prostoru stavby - Lípa prům. 0,3 m vč. zajištění povolení kácení</t>
  </si>
  <si>
    <t xml:space="preserve">KUS       </t>
  </si>
  <si>
    <t>Kácení stromů se měří v [ks] poražených stromů (průměr stromů se měří v místě řezu) a zahrnuje zejména:
- poražení stromu a osekání větví
- spálení větví na hromadách nebo štěpkování
- dopravu a uložení kmenů, případné další práce s nimi dle pokynů zadávací dokumentace
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</si>
  <si>
    <t>11221</t>
  </si>
  <si>
    <t>ODSTRANĚNÍ PAŘEZŮ D DO 0,5M
Odstranění pařezů po kácení stromů vč. likvidace</t>
  </si>
  <si>
    <t>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</si>
  <si>
    <t>113138</t>
  </si>
  <si>
    <t>ODSTRANĚNÍ KRYTU ZPEVNĚNÝCH PLOCH S ASFALT POJIVEM, ODVOZ DO 20KM
odstranění stávajícího AB krytu komunikace,parkovacích stání a zpev. manipulační ploch v tl. 100  mm dle situace v hranicích úprav v místě nových parkovacích ploch z betonové dlažby
položka včetně odvozu na skládku - vzdálenost do 20 km- skládkovné v samostatné položce 014101</t>
  </si>
  <si>
    <t>(92+27+265+92+130+330)*0.1=93.60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</si>
  <si>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</si>
  <si>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113154</t>
  </si>
  <si>
    <t>ODSTRANĚNÍ KRYTU ZPEVNĚNÝCH PLOCH Z BETONU, ODVOZ DO 5KM
odstranění stávajícího betonového krytu manipulačních  plochy z důvodu úpravy rozsahu zpevněných ploch  v tl. 300  mm dle situace v hranicích úprav
položka včetně odvozu materiálu na skládku investora stavby - Město Chrastava - vzdálenost do 5 km -  poplatek za uložení materiálu na skládku investora nebude účtován</t>
  </si>
  <si>
    <t>(20+26+40+33+50)*0.3=50.70 [A]</t>
  </si>
  <si>
    <t>113184</t>
  </si>
  <si>
    <t>ODSTRANĚNÍ KRYTU ZPEVNĚNÝCH PLOCH Z DLAŽDIC, ODVOZ DO 5KM
odstranění krytu chodníků  z betonové zámkové dlažby v tl.60 mm a parkovacích ploch vč. stáí pro kontejnary z betnové dlažby tl. 80 mm z důvodu úpravy vozovky a parkovacích stání v hranicích úprav
položka včetně odvozu a uložení na deponii investora - vzdálenost do 5 km- další použití materiálu upřesní TDI</t>
  </si>
  <si>
    <t>((8+5+40+14)*0.04)+((13+101+60)*0.08)=16.60 [A]</t>
  </si>
  <si>
    <t>113324</t>
  </si>
  <si>
    <t>ODSTRAN PODKL ZPEVNĚNÝCH PLOCH Z KAMENIVA NESTMEL, ODVOZ DO 5KM
lokální odstranění podkladních vrstev stávající vozovky komunikace, chodníků,parkovacích stání a ostatních zpevněných ploch v tl. 150-200  mm  dle situace  v hranicích úprav
položka včetně odvozu materiálu na skládku investora stavby - Město Chrastava - vzdálenost do 5 km -  poplatek za uložení materiálu na skládku investora nebude účtován</t>
  </si>
  <si>
    <t>((92+27+265+92+130+330)*0.20)+((8+5+40+14)*0.15)+((13+101+60)*0.15)=223.35 [A]</t>
  </si>
  <si>
    <t>113354</t>
  </si>
  <si>
    <t>ODSTRAN PODKLADU ZPEVNĚNÝCH PLOCH Z BETONU, ODVOZ DO 5KM
odstranění podkladních vrstev stávající kce vozovky komunikace v tl. 200  mm dle situace v hranicích úprav
položka včetně odvozu materiálu na skládku investora stavby - Město Chrastava - vzdálenost do 5 km -  poplatek za uložení materiálu na skládku investora nebude účtován</t>
  </si>
  <si>
    <t>(92+27+265+92+130+330)*0.20=187.20 [A]</t>
  </si>
  <si>
    <t>11351</t>
  </si>
  <si>
    <t>ODSTRANĚNÍ ZÁHONOVÝCH OBRUBNÍKŮ
odstranění stávajících sadových  betonových obrubníků ohraničující stávající chodníky v hranicích úprav
položka včetně odvozu materiálu na skládku investora stavby - Město Chrastava - vzdálenost do 5 km -  poplatek za uložení materiálu na skládku investora nebude účtován</t>
  </si>
  <si>
    <t xml:space="preserve">M         </t>
  </si>
  <si>
    <t>16+10+30+20+22+36+31+50=215.00 [A]</t>
  </si>
  <si>
    <t>11352</t>
  </si>
  <si>
    <t>ODSTRANĚNÍ CHODNÍKOVÝCH OBRUBNÍKŮ BETONOVÝCH
odstranění chodníkových betonových obrubníků v hranicích úprav
položka včetně odvozu materiálu na skládku investora stavby - Město Chrastava - vzdálenost do 5 km -  poplatek za uložení materiálu na skládku investora nebude účtován</t>
  </si>
  <si>
    <t>128+26+140+68+65+69+10+46+63+157=772.00 [A]</t>
  </si>
  <si>
    <t>11372</t>
  </si>
  <si>
    <t>FRÉZOVÁNÍ VOZOVEK ASFALTOVÝCH
 frézování s reprofilací stávající vozovky komunikace a parkovacích ploch s  AB-krytem v tl. 50 mm v hranicích úprav dle situace
položka včetně odvozu recyklátu na místo určené investorem stavby - předpoklad odvozu do 20 km, poplatek za uložení materiálu na deponii investora nebude účtován</t>
  </si>
  <si>
    <t>(320+275+275+550)*0.5*0.05=35.50 [A]</t>
  </si>
  <si>
    <t>12110</t>
  </si>
  <si>
    <t>SEJMUTÍ ORNICE NEBO LESNÍ PŮDY
sejmutí ornice v tl. 100 mm v hranicích úprav na nezpevněných zatravněných plochách
položka obsahuje sejmutí ornice, přesun na meziskládku v místě stavby (předpokládá se opětovné rozprostření)- v případě nevhodného složení -upřesní TDI - odvoz materiálu na skládku investora stavby - Město Chrastava - vzdálenost do 5 km -  poplatek za uložení materiálu na skládku investora nebude účtován</t>
  </si>
  <si>
    <t>(58+61+41+86+127+93+60+250+131+45+226+110+32+22+65+35+65+22)*0.1=152.90 [A]</t>
  </si>
  <si>
    <t>položka zahrnuje sejmutí ornice bez ohledu na tloušťku vrstvy a její vodorovnou dopravu
nezahrnuje uložení na trvalou skládku</t>
  </si>
  <si>
    <t>122734</t>
  </si>
  <si>
    <t>ODKOPÁVKY A PROKOPÁVKY OBECNÉ TŘ. I, ODVOZ DO 5KM
lokální odkop zeminy v místech výstavby nových chodníků, vybudování rozšíření vozovky komunikace a nových parkovacích ploch, gabionové zdi, vedení kanalizačních přípojek včetně drenáže v hranicích úprav
položka včetně odvozu materiálu na skládku investora stavby - Město Chrastava - vzdálenost do 5 km -  poplatek za uložení materiálu na skládku investora nebude účtován</t>
  </si>
  <si>
    <t>chodníky: (17+9+12+8)*0.35=16.10 [A]
komunikace: (61*0.32)=19.52 [B]
parkovací stání: (21*0.6)+(22*0.55)+(24*2.50)+(12*1.1)+(41*0.35)+(58*0.35)=132.55 [C]
kan. přípojky+drenáže: (219*0.15)+(58*1.5)=119.85 [D]
gabionová zeď: (28+12)*1.8=72.00 [E]
Celkem: A+B+C+D+E=360.02 [F]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</si>
  <si>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</si>
  <si>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12911</t>
  </si>
  <si>
    <t>ČIŠTĚNÍ VOZOVEK OD NÁNOSU
položka obsahuje přečištění vozovky zametením od nečistot a nánosů volného materiálu  před provedením spojovacího postřiku v místě obnovy krytu vozovky komunikace a parkovacích ploch
položka včetně odvozu materiálu na skládku investora stavby - Město Chrastava - vzdálenost do 5 km -  poplatek za uložení materiálu na skládku investora nebude účtován</t>
  </si>
  <si>
    <t>(1372+639+320+275+275+550)=3 431.00 [A]</t>
  </si>
  <si>
    <t>- vodorovná a svislá doprava, přemístění, přeložení, manipulace s výkopkem a uložení na skládku (bez poplatku)</t>
  </si>
  <si>
    <t>17380</t>
  </si>
  <si>
    <t>ZEMNÍ KRAJNICE A DOSYPÁVKY Z NAKUPOVANÝCH MATERIÁLŮ
hutněná lokální dosypávka po vrstvách max. tl. 150 mm z nakupovaného materiálu v krajnici vozovky v místě nových kcí vozovky a ostatních zpevněných  ploch
položka včetně nákupu, dovozu a souvisejících prací s pokládkou materiálu</t>
  </si>
  <si>
    <t>(21*0.8)+(22*0.7)=32.20 [A]</t>
  </si>
  <si>
    <t>Položka konstrukce ze zemin zahrnuje zejména:
- kompletní provedení zemní konstrukce vč. výběru a dodání vhodného materiálu 
- nákup materiálu dle zadávací dokumentace
- úprava  ukládaného  materiálu  vlhčením,  tříděním,  promícháním  nebo  vysoušením,  příp. jiné úpravy za účelem zlepšení jeho  mech. vlastností                                                                                                                                                                                     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 a ochrana případně zhutnění podloží a svahů
- svahování, hutnění a uzavírání povrchů svahů
- zřízení lavic na svazích a zásyp rýh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</si>
  <si>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17411</t>
  </si>
  <si>
    <t>ZÁSYP JAM A RÝH ZEMINOU SE ZHUTNĚNÍM
zásyp výkopů v místě pokládky nových přípojek kanalizačního vedení PVC DN 200  dle situace,
bude použit materiál z výkopku - v případě nevhodného složení materiálu  upřesní další postup prací TDI
položka včetně dovozu z mezideponie  a souvisejících prací s pokládkou materiálu</t>
  </si>
  <si>
    <t>58*0.9=52.20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</si>
  <si>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</si>
  <si>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</si>
  <si>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
úprava pláně  v místech výstavby nových konstrukcí vozovky komunikace,parkovacích stání, chodníku, ostatních zpevněných ploch a základové spáry v místě gabionové zdi v hranicích úprav
bude provedena úprava pláně na požadovanou únosnost</t>
  </si>
  <si>
    <t>konstrukce B: (178+84+41)=303.00 [A]
konstrukce C: (37.5+16.5)=54.00 [B]
konstrukce D: (241+135+108.5+110+130+85)=809.50 [C]
konstrukce E: (16+25+55+40+45+32+38+14+17)=282.00 [D]
konstrukce F: (1.2+0.8+2.3+1.4+4.6+0.9+1.1+4.2+2.5+3.0+10.6)=32.60 [E]
konstrukce G: (20.5+24.5+3.8+64.0)=112.80 [F]
konstrukce H: (20+20+18)=58.00 [G]
základ. spára pod gabion: (28+12)*1.4=56.00 [H]
Celkem: A+B+C+D+E+F+G+H=1 707.90 [I]</t>
  </si>
  <si>
    <t>položka zahrnuje úpravu pláně včetně vyrovnání výškových rozdílů. Míru zhutnění určuje projekt.</t>
  </si>
  <si>
    <t>18130</t>
  </si>
  <si>
    <t>ÚPRAVA PLÁNĚ BEZ ZHUTNĚNÍ
úprava pláně  v místě nezpevněných ploch v hranicích úprav</t>
  </si>
  <si>
    <t>položka zahrnuje úpravu pláně včetně vyrovnání výškových rozdílů</t>
  </si>
  <si>
    <t>18220</t>
  </si>
  <si>
    <t>ROZPROSTŘENÍ ORNICE VE SVAHU
úprava ploch s nezpevněným povrchem - vrstvou ornice v tl. 100 mm
pol. vč.nákupu, dovozu a rozprostření(využití ornice z mezideponie při vhodném složení -dle příkazu TDI)</t>
  </si>
  <si>
    <t>položka zahrnuje:
nutné přemístění ornice z dočasných skládek vzdálených do 50m
rozprostření ornice v předepsané tloušťce ve svahu přes 1:5</t>
  </si>
  <si>
    <t>18230</t>
  </si>
  <si>
    <t>ROZPROSTŘENÍ ORNICE V ROVINĚ
úprava ploch s nezpevněným povrchem - vrstvou ornice v tl. 100 mm
pol. vč.nákupu, dovozu a rozprostření(využití ornice z mezideponie při vhodném složení -dle příkazu TDI)</t>
  </si>
  <si>
    <t>položka zahrnuje:
nutné přemístění ornice z dočasných skládek vzdálených do 50m
rozprostření ornice v předepsané tloušťce v rovině a ve svahu do 1:5</t>
  </si>
  <si>
    <t>18241</t>
  </si>
  <si>
    <t>ZALOŽENÍ TRÁVNÍKU RUČNÍM VÝSEVEM
úprava nezpevněných ploch  v hranicích úprav
pol. vč. nákupu,dovozu a pokládky travního semene,provedení zálivky, pokosení a vyhrabání pokosu</t>
  </si>
  <si>
    <t>Zahrnuje veškerý materiál, výrobky a polotovary, včetně mimostaveništní a vnitrostaveništní dopravy (rovněž přesuny), včetně naložení a složení, případně s uložením, první pokosení</t>
  </si>
  <si>
    <t>Základy</t>
  </si>
  <si>
    <t>21263</t>
  </si>
  <si>
    <t>TRATIVODY KOMPLET Z TRUB Z PLAST HMOT DN DO 150MM
podélná drenáž PVC DN 150 flexibilní děrovaná na betonové lože C8/10 a lože ze štěrkodrti ŠD fr. 0-22 mm,
položka včetně obsypu ze štěrkopísku fr. 8-32 mm včetně uložení do separační geotextilie 200 g/m2
položka včetně nákupu,dovozu a pokládky</t>
  </si>
  <si>
    <t>50+6+46+6+28+48+35=219.00 [A]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</si>
  <si>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</t>
  </si>
  <si>
    <t>21361</t>
  </si>
  <si>
    <t>DRENÁŽNÍ VRSTVY Z GEOTEXTILIE
netkaná geotextilie 200 g/m2 -separační a drenážní funkce v místě podélné drenáže 
položka včetně nákupu,dovozu a souvisejících prací s pokládkou materiálu</t>
  </si>
  <si>
    <t>(50+6+46+6+28+48+35)*1.4=306.60 [A]</t>
  </si>
  <si>
    <t>Položka zahrnuje:
- dodávku předepsané geotextilie (včetně nutných přesahů) pro drenážní vrstvu, včetně mimostaveništní a vnitrostaveništní dopravy
- provedení drenážní vrstvy předepsaných rozměrů a předepsaného tvaru</t>
  </si>
  <si>
    <t>27152</t>
  </si>
  <si>
    <t>POLŠTÁŘE POD ZÁKLADY Z KAMENIVA DRCENÉHO
podkladní vrstva ze ŠDb fr.0-63 mm v tl. 250 mm pro  uložení gabionové konstrukce zdí- kvalitativní třída B
pol. vč. nákupu,dovozu a pokládky materiálu</t>
  </si>
  <si>
    <t>(28+12)*1.4*0.25=14.00 [A]</t>
  </si>
  <si>
    <t>položka zahrnuje dodávku předepsaného kameniva, mimostaveništní a vnitrostaveništní dopravu a jeho uložení
není-li v zadávací dokumentaci uvedeno jinak, jedná se o nakupovaný materiál</t>
  </si>
  <si>
    <t>289971</t>
  </si>
  <si>
    <t>OPLÁŠTĚNÍ (ZPEVNĚNÍ) Z GEOTEXTILIE
rub opěrné gabionové zdi opatřen separační netkanou geotextilií 250g/m2, 10% ztrátovné
položka včetně nákupu,dovozu a souvisejících prací s osazením geotextilie</t>
  </si>
  <si>
    <t>(28+1+1+13+1+1)*1.1=49.50 [A]</t>
  </si>
  <si>
    <t>Položka zahrnuje:
- dodávku předepsané geotextilie
- úpravu, očištění a ochranu podkladu
- přichycení k podkladu, případně zatížení
- úpravy spojů a zajištění okrajů
- úpravy pro odvodnění
- nutné přesahy
- mimostaveništní a vnitrostaveništní dopravu</t>
  </si>
  <si>
    <t>Svislé konstrukce</t>
  </si>
  <si>
    <t>3272A9</t>
  </si>
  <si>
    <t>ZDI OPĚR, ZÁRUB, NÁBŘEŽ Z GABIONŮ RUČNĚ ROVNANÝCH, DRÁT O4,0MM, POVRCHOVÁ ÚPRAVA Zn + Al + PA6
opěrná zeď z gabionů o rozměru prvků 2x1x1m vč. kamenné výplně
položka včetně nákupu,dovozu a pokládky materiálu- pohledová část zdi bude ručně vyskládána</t>
  </si>
  <si>
    <t>(28*1.0*1.0)+(12*1.0*1.0)=40.00 [A]</t>
  </si>
  <si>
    <t>- položka zahrnuje dodávku a osazení drátěných košů s výplní lomovým kamenem.
- gabionové matrace se vykazují v pol.č.2722**.</t>
  </si>
  <si>
    <t>Vodorovné konstrukce</t>
  </si>
  <si>
    <t>458522</t>
  </si>
  <si>
    <t>VÝPLŇ ZA OPĚRAMI A ZDMI Z KAM DRC, INDEX ZHUTNĚNÍ ID DO 0,8
výplň za rubem zdi nesoudržným a nenamrzavým materiálem s uložením po vrstvách max. 250 mm vč. hutnění
položka včetně nákupu, dovozu a pokládky materiálu</t>
  </si>
  <si>
    <t>(28+12)*0.55=22.00 [A]</t>
  </si>
  <si>
    <t>Komunikace</t>
  </si>
  <si>
    <t>561101</t>
  </si>
  <si>
    <t>PODKLADNÍ BETON TŘ. I
podkladní vrstva  pro uložení kamenné dlažby tl.120 mm - nájezdy zpomalovacích prahů - z betonu C20/25-XF3 tl.150 mm
pol. vč. nákupu,dovozu a pokládky materiálu</t>
  </si>
  <si>
    <t>(37.5+16.5)*0.15=8.10 [A]</t>
  </si>
  <si>
    <t>- dodání směsi v požadované kvalitě
- očištění podkladu
- uložení směsi dle předepsaného technologického předpisu a zhutnění vrstvy v předepsané tloušťce
- zřízení vrstvy bez rozlišení šířky, pokládání vrstvy po etapách, včetně pracovních spar a spojů
- úpravu napojení, ukončení
- úpravu dilatačních spar včetně předepsané výztuže
- nezahrnuje postřiky, nátěry
- nezahrnuje úpravu povrchu krytu</t>
  </si>
  <si>
    <t>56330</t>
  </si>
  <si>
    <t>VOZOVKOVÉ VRSTVY ZE ŠTĚRKODRTI
komunikace / parkovací plochy - konstrukce B - podkladní vrstva ze štěrkodrti ŠDA - tl. 150  mm fr. 0-32 mm - kvalitativní třída A
pol. vč. nákupu,dovozu a pokládky materiálu</t>
  </si>
  <si>
    <t>konstrukce B: (178+84+41)*0.15=45.45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</si>
  <si>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</si>
  <si>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VOZOVKOVÉ VRSTVY ZE ŠTĚRKODRTI
parkovací stání - konstrukce D - podkladní vrstva ze štěrkodrti ŠDB - tl. 200  mm fr. 0-32 mm  -kvalitativní třída B
chodník - konstrukce E - podkladní vrstva ze štěrkodrti ŠDB - tl. 150  mm fr. 0-32 mm  -kvalitativní třída B
chodník - konstrukce F - podkladní vrstva ze štěrkodrti ŠDB - tl. 150  mm fr. 0-32 mm  -kvalitativní třída B
chodník - konstrukce G - podkladní vrstva ze štěrkodrti ŠDB - tl. 200  mm fr. 0-32 mm  -kvalitativní třída B
prostor pro kontejnery- konstrukce H - podkladní vrstva ze štěrkodrti ŠDB - tl. 200  mm fr. 0-32 mm  - kvalitativní třída B
pol. vč. nákupu,dovozu a pokládky materiálu</t>
  </si>
  <si>
    <t>konstrukce D: (241+135+108.5+110+130+85)*0.20=161.90 [A]
konstrukce E: (16+25+55+40+45+32+38+14+17)*0.15=42.30 [B]
konstrukce F: (1.2+0.8+2.3+1.4+4.6+0.9+1.1+4.2+2.5+3.0+10.6)*0.15=4.89 [C]
konstrukce G: (20.5+24.5+3.8+64.0)*0.20=22.56 [D]
konstrukce H: (20+20+18)*0.20=11.60 [E]
Celkem: A+B+C+D+E=243.25 [F]</t>
  </si>
  <si>
    <t>VOZOVKOVÉ VRSTVY ZE ŠTĚRKODRTI
komunikace / parkovací stání - konstrukce B - podkladní vrstva ze štěrkodrti ŠDB - tl. 150  mm fr. 0-63 mm - kvalitativní třída B
komunikace - konstrukce C - podkladní vrstva ze štěrkodrti ŠDB - tl. 150  mm fr. 0-63 mm - kvalitativní třída B
pol. vč. nákupu,dovozu a pokládky materiálu</t>
  </si>
  <si>
    <t>konstrukce B: (178+84+41)*0.15=45.45 [A]
konstrukce C: (37.5+16.5)*0.15=8.10 [B]
Celkem: A+B=53.55 [C]</t>
  </si>
  <si>
    <t>572213</t>
  </si>
  <si>
    <t>SPOJOVACÍ POSTŘIK Z EMULZE DO 0,5KG/M2
spojovací postřik z asfaltové emulze PSE 0,30 kg/m2 - komunikace - konstrukce A,B
spojovací postřik z asfaltové emulze PSE 0,50 kg/m2 - komunikace - konstrukce A
položka včetně nákupu,dovozu a pokládky materiálu</t>
  </si>
  <si>
    <t>PSE 0,30 kg/m2: (1372+639)+(178+84+41)=2 314.00 [A]
PSE 0,50 kg/m2: (320+275+275+550)=1 420.00 [B]
Celkem: A+B=3 734.00 [C]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</si>
  <si>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</si>
  <si>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574A03</t>
  </si>
  <si>
    <t>ASFALTOVÝ BETON PRO OBRUSNÉ VRSTVY ACO 11
komunikace - konstrukce A,B - kryt asfaltový beton ACO 11 - tl. 50  mm 
položka včetně nákupu,dovozu a pokládky materiálu</t>
  </si>
  <si>
    <t>konstrukce A: (1372+639)*0.05=100.55 [A]
konstrukce B: (178+84+41)*0.05=15.15 [B]
Celkem: A+B=115.70 [C]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</si>
  <si>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</si>
  <si>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574E06</t>
  </si>
  <si>
    <t>ASFALTOVÝ BETON PRO PODKLADNÍ VRSTVY ACP 16+, 16S
komunikace / parkovací stání - konstrukce B - podkladní vrstva - asfaltový beton ACP 16+ - tl. 70  mm 
položka včetně nákupu,dovozu a pokládky materiálu</t>
  </si>
  <si>
    <t>(178+84+41)*0.07=21.21 [A]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</si>
  <si>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</si>
  <si>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ASFALTOVÝ BETON PRO PODKLADNÍ VRSTVY ACP 16+, 16S
komunikace - konstrukce A - vyrovnávací vrstva před pokládkou ACO - asfaltový beton ACP 16+ - tl. 50 - 100 mm dle situace
položka včetně nákupu,dovozu a pokládky materiálu</t>
  </si>
  <si>
    <t>(320*0.05)+(275*0.10)+(550*0.05)=71.00 [A]</t>
  </si>
  <si>
    <t>58222</t>
  </si>
  <si>
    <t>DLÁŽDĚNÉ KRYTY Z DROBNÝCH KOSTEK DO LOŽE Z MC
komunikace - konstrukce C - kamenná dlažba- žulová, štípaná - 120 x 120 mm - kryt zpomalovací prahy - nájezdy
včetně spárování cementovou maltou M25-XF3
pol. vč. nákupu,dovozu a pokládky</t>
  </si>
  <si>
    <t>(37.5+16.5)=54.00 [A]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</si>
  <si>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</si>
  <si>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582611</t>
  </si>
  <si>
    <t>KRYTY Z BETON DLAŽDIC SE ZÁMKEM ŠEDÝCH TL 60MM DO LOŽE Z KAM
chodník - konstrukce E -  nová betonová dlažba DL I - tl.60 mm - typ cihla (barva šedá) - do lože kameniva drceného fr.4-8 mm- tl. 40 mm
pol. vč. nákupu, dovozu a pokládky</t>
  </si>
  <si>
    <t>(16+25+55+40+45+32+38+14+17)=282.00 [A]</t>
  </si>
  <si>
    <t>582612</t>
  </si>
  <si>
    <t>KRYTY Z BETON DLAŽDIC SE ZÁMKEM ŠEDÝCH TL 80MM DO LOŽE Z KAM
parkovací stání - konstrukce D - betonová dlažba DL I - tl.80 mm - typ cihla (barva šedá) - do lože kameniva drceného fr.4-8 mm- tl. 40 mm
pol. vč. nákupu, dovozu a pokládky</t>
  </si>
  <si>
    <t>(241+135+108.5+110+130+85)-(53*5.0*0.1)=783.00 [A]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</si>
  <si>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</si>
  <si>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582615</t>
  </si>
  <si>
    <t>KRYTY Z BETON DLAŽDIC SE ZÁMKEM BAREV TL 80MM DO LOŽE Z KAM
parkovací stání - konstrukce D - betonová dlažba DL I - tl.80 mm - typ cihla (barva červená) - do lože kameniva drceného fr.4-8 mm- tl. 40 mm - vyznačení parkovacích stání
prostor pro kontejnery - konstrukce H - betonová dlažba DL I - typ cihla - tl.80 mm (barva červená) - do lože z kameniva drceného fr.4-8mm - tl. 40 mm 
pol. vč. nákupu,dovozu a pokládky</t>
  </si>
  <si>
    <t>konstrukce D: (53*5.0*0.1)=26.50 [A]
konstrukce H: (20+20+18)=58.00 [B]
Celkem: A+B=84.50 [C]</t>
  </si>
  <si>
    <t>58261A</t>
  </si>
  <si>
    <t>KRYTY Z BETON DLAŽDIC SE ZÁMKEM BAREV RELIÉF TL 60MM DO LOŽE Z KAM
chodník - konstrukce F - betonová dlažba DL I -tl.60 mm typ cihla - reliéfní dlažba-prvky OSSPO (barva červená) - do lože z drceného kameniva fr.4-8 mm - tl. 40 mm -barva červená
pol. vč. nákupu,dovozu a pokládky</t>
  </si>
  <si>
    <t>(1.2+0.8+2.3+1.4+4.6+0.9+1.1+4.2+2.5+3.0+10.6)=32.60 [A]</t>
  </si>
  <si>
    <t>582621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</si>
</sst>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</numFmts>
  <fonts count="21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19" borderId="0" xfId="0" applyNumberFormat="1" applyFont="1" applyFill="1" applyBorder="1" applyAlignment="1" applyProtection="1">
      <alignment vertical="center"/>
      <protection/>
    </xf>
    <xf numFmtId="0" fontId="1" fillId="19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19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ht="12.75" customHeight="1">
      <c r="A1" s="5" t="s">
        <v>116</v>
      </c>
    </row>
    <row r="3" ht="12.75" customHeight="1">
      <c r="B3" s="1" t="s">
        <v>103</v>
      </c>
    </row>
    <row r="5" ht="12.75" customHeight="1">
      <c r="B5" s="2" t="s">
        <v>104</v>
      </c>
    </row>
    <row r="6" spans="2:8" ht="12.75" customHeight="1">
      <c r="B6" t="s">
        <v>105</v>
      </c>
      <c r="G6" t="s">
        <v>108</v>
      </c>
      <c r="H6">
        <v>21</v>
      </c>
    </row>
    <row r="7" spans="2:8" ht="12.75" customHeight="1">
      <c r="B7" s="3" t="s">
        <v>106</v>
      </c>
      <c r="C7" s="2">
        <f>SUM(C11:C12)</f>
        <v>0</v>
      </c>
      <c r="G7" t="s">
        <v>109</v>
      </c>
      <c r="H7">
        <v>21</v>
      </c>
    </row>
    <row r="8" spans="2:8" ht="12.75" customHeight="1">
      <c r="B8" s="3" t="s">
        <v>107</v>
      </c>
      <c r="C8" s="2">
        <f>SUM(E11:E12)</f>
        <v>0</v>
      </c>
      <c r="G8" t="s">
        <v>110</v>
      </c>
      <c r="H8">
        <v>21</v>
      </c>
    </row>
    <row r="10" spans="1:5" ht="12.75" customHeight="1">
      <c r="A10" s="4" t="s">
        <v>111</v>
      </c>
      <c r="B10" s="4" t="s">
        <v>112</v>
      </c>
      <c r="C10" s="4" t="s">
        <v>113</v>
      </c>
      <c r="D10" s="4" t="s">
        <v>114</v>
      </c>
      <c r="E10" s="4" t="s">
        <v>115</v>
      </c>
    </row>
    <row r="11" spans="1:5" ht="12.75" customHeight="1">
      <c r="A11" s="6" t="s">
        <v>125</v>
      </c>
      <c r="B11" s="6" t="s">
        <v>126</v>
      </c>
      <c r="C11" s="8">
        <f>'2018015101'!I208</f>
        <v>0</v>
      </c>
      <c r="D11" s="8">
        <f>'2018015101'!P208</f>
        <v>0</v>
      </c>
      <c r="E11" s="8">
        <f>C11+D11</f>
        <v>0</v>
      </c>
    </row>
    <row r="12" spans="1:5" ht="12.75" customHeight="1">
      <c r="A12" s="6" t="s">
        <v>59</v>
      </c>
      <c r="B12" s="6" t="s">
        <v>126</v>
      </c>
      <c r="C12" s="8">
        <f>'2018015102'!I156</f>
        <v>0</v>
      </c>
      <c r="D12" s="8">
        <f>'2018015102'!P156</f>
        <v>0</v>
      </c>
      <c r="E12" s="8">
        <f>C12+D12</f>
        <v>0</v>
      </c>
    </row>
  </sheetData>
  <sheetProtection formatColumns="0"/>
  <hyperlinks>
    <hyperlink ref="A11" location="#'2018015101'!A1" tooltip="Odkaz na stranku objektu [2018015101]" display="2018015101"/>
    <hyperlink ref="A12" location="#'2018015102'!A1" tooltip="Odkaz na stranku objektu [2018015102]" display="2018015102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8"/>
  <sheetViews>
    <sheetView zoomScalePageLayoutView="0" workbookViewId="0" topLeftCell="A1">
      <pane ySplit="10" topLeftCell="BM202" activePane="bottomLeft" state="frozen"/>
      <selection pane="topLeft" activeCell="A1" sqref="A1"/>
      <selection pane="bottomLeft" activeCell="H212" sqref="H212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116</v>
      </c>
    </row>
    <row r="2" ht="12.75" customHeight="1">
      <c r="C2" s="1" t="s">
        <v>117</v>
      </c>
    </row>
    <row r="4" spans="1:5" ht="12.75" customHeight="1">
      <c r="A4" t="s">
        <v>118</v>
      </c>
      <c r="C4" s="5" t="s">
        <v>121</v>
      </c>
      <c r="D4" s="5"/>
      <c r="E4" s="5" t="s">
        <v>122</v>
      </c>
    </row>
    <row r="5" spans="1:5" ht="12.75" customHeight="1">
      <c r="A5" t="s">
        <v>119</v>
      </c>
      <c r="C5" s="5" t="s">
        <v>123</v>
      </c>
      <c r="D5" s="5"/>
      <c r="E5" s="5" t="s">
        <v>124</v>
      </c>
    </row>
    <row r="6" spans="1:5" ht="12.75" customHeight="1">
      <c r="A6" t="s">
        <v>120</v>
      </c>
      <c r="C6" s="5" t="s">
        <v>125</v>
      </c>
      <c r="D6" s="5"/>
      <c r="E6" s="5" t="s">
        <v>126</v>
      </c>
    </row>
    <row r="7" spans="3:5" ht="12.75" customHeight="1">
      <c r="C7" s="5"/>
      <c r="D7" s="5"/>
      <c r="E7" s="5"/>
    </row>
    <row r="8" spans="1:16" ht="12.75" customHeight="1">
      <c r="A8" s="13" t="s">
        <v>127</v>
      </c>
      <c r="B8" s="13" t="s">
        <v>129</v>
      </c>
      <c r="C8" s="13" t="s">
        <v>130</v>
      </c>
      <c r="D8" s="13" t="s">
        <v>131</v>
      </c>
      <c r="E8" s="13" t="s">
        <v>132</v>
      </c>
      <c r="F8" s="13" t="s">
        <v>133</v>
      </c>
      <c r="G8" s="13" t="s">
        <v>134</v>
      </c>
      <c r="H8" s="13" t="s">
        <v>135</v>
      </c>
      <c r="I8" s="13"/>
      <c r="O8" t="s">
        <v>138</v>
      </c>
      <c r="P8" t="s">
        <v>114</v>
      </c>
    </row>
    <row r="9" spans="1:15" ht="14.25">
      <c r="A9" s="13"/>
      <c r="B9" s="13"/>
      <c r="C9" s="13"/>
      <c r="D9" s="13"/>
      <c r="E9" s="13"/>
      <c r="F9" s="13"/>
      <c r="G9" s="13"/>
      <c r="H9" s="4" t="s">
        <v>136</v>
      </c>
      <c r="I9" s="4" t="s">
        <v>137</v>
      </c>
      <c r="O9" t="s">
        <v>114</v>
      </c>
    </row>
    <row r="10" spans="1:9" ht="14.25">
      <c r="A10" s="4" t="s">
        <v>128</v>
      </c>
      <c r="B10" s="4" t="s">
        <v>139</v>
      </c>
      <c r="C10" s="4" t="s">
        <v>140</v>
      </c>
      <c r="D10" s="4" t="s">
        <v>141</v>
      </c>
      <c r="E10" s="4" t="s">
        <v>142</v>
      </c>
      <c r="F10" s="4" t="s">
        <v>143</v>
      </c>
      <c r="G10" s="4" t="s">
        <v>144</v>
      </c>
      <c r="H10" s="4" t="s">
        <v>145</v>
      </c>
      <c r="I10" s="4" t="s">
        <v>146</v>
      </c>
    </row>
    <row r="11" spans="1:9" ht="12.75" customHeight="1">
      <c r="A11" s="7"/>
      <c r="B11" s="7"/>
      <c r="C11" s="7" t="s">
        <v>148</v>
      </c>
      <c r="D11" s="7"/>
      <c r="E11" s="7" t="s">
        <v>147</v>
      </c>
      <c r="F11" s="7"/>
      <c r="G11" s="9"/>
      <c r="H11" s="7"/>
      <c r="I11" s="9"/>
    </row>
    <row r="12" spans="1:16" ht="51">
      <c r="A12" s="6">
        <v>1</v>
      </c>
      <c r="B12" s="6" t="s">
        <v>149</v>
      </c>
      <c r="C12" s="6" t="s">
        <v>150</v>
      </c>
      <c r="D12" s="6" t="s">
        <v>151</v>
      </c>
      <c r="E12" s="6" t="s">
        <v>152</v>
      </c>
      <c r="F12" s="6" t="s">
        <v>153</v>
      </c>
      <c r="G12" s="8">
        <v>129.1</v>
      </c>
      <c r="H12" s="10">
        <v>0</v>
      </c>
      <c r="I12" s="8">
        <f>ROUND((H12*G12),2)</f>
        <v>0</v>
      </c>
      <c r="O12">
        <f>rekapitulace!H8</f>
        <v>21</v>
      </c>
      <c r="P12">
        <f>O12/100*I12</f>
        <v>0</v>
      </c>
    </row>
    <row r="13" ht="12.75">
      <c r="E13" s="11" t="s">
        <v>154</v>
      </c>
    </row>
    <row r="14" ht="25.5">
      <c r="E14" s="11" t="s">
        <v>155</v>
      </c>
    </row>
    <row r="15" spans="1:16" ht="63.75">
      <c r="A15" s="6">
        <v>2</v>
      </c>
      <c r="B15" s="6" t="s">
        <v>149</v>
      </c>
      <c r="C15" s="6" t="s">
        <v>156</v>
      </c>
      <c r="D15" s="6" t="s">
        <v>151</v>
      </c>
      <c r="E15" s="6" t="s">
        <v>157</v>
      </c>
      <c r="F15" s="6" t="s">
        <v>158</v>
      </c>
      <c r="G15" s="8">
        <v>5</v>
      </c>
      <c r="H15" s="10">
        <v>0</v>
      </c>
      <c r="I15" s="8">
        <f>ROUND((H15*G15),2)</f>
        <v>0</v>
      </c>
      <c r="O15">
        <f>rekapitulace!H8</f>
        <v>21</v>
      </c>
      <c r="P15">
        <f>O15/100*I15</f>
        <v>0</v>
      </c>
    </row>
    <row r="16" ht="12.75">
      <c r="E16" s="11" t="s">
        <v>159</v>
      </c>
    </row>
    <row r="17" spans="1:16" ht="51">
      <c r="A17" s="6">
        <v>3</v>
      </c>
      <c r="B17" s="6" t="s">
        <v>149</v>
      </c>
      <c r="C17" s="6" t="s">
        <v>160</v>
      </c>
      <c r="D17" s="6" t="s">
        <v>151</v>
      </c>
      <c r="E17" s="6" t="s">
        <v>161</v>
      </c>
      <c r="F17" s="6" t="s">
        <v>158</v>
      </c>
      <c r="G17" s="8">
        <v>1</v>
      </c>
      <c r="H17" s="10">
        <v>0</v>
      </c>
      <c r="I17" s="8">
        <f>ROUND((H17*G17),2)</f>
        <v>0</v>
      </c>
      <c r="O17">
        <f>rekapitulace!H8</f>
        <v>21</v>
      </c>
      <c r="P17">
        <f>O17/100*I17</f>
        <v>0</v>
      </c>
    </row>
    <row r="18" ht="12.75">
      <c r="E18" s="11" t="s">
        <v>162</v>
      </c>
    </row>
    <row r="19" spans="1:16" ht="63.75">
      <c r="A19" s="6">
        <v>4</v>
      </c>
      <c r="B19" s="6" t="s">
        <v>149</v>
      </c>
      <c r="C19" s="6" t="s">
        <v>163</v>
      </c>
      <c r="D19" s="6" t="s">
        <v>151</v>
      </c>
      <c r="E19" s="6" t="s">
        <v>164</v>
      </c>
      <c r="F19" s="6" t="s">
        <v>158</v>
      </c>
      <c r="G19" s="8">
        <v>1</v>
      </c>
      <c r="H19" s="10">
        <v>0</v>
      </c>
      <c r="I19" s="8">
        <f>ROUND((H19*G19),2)</f>
        <v>0</v>
      </c>
      <c r="O19">
        <f>rekapitulace!H8</f>
        <v>21</v>
      </c>
      <c r="P19">
        <f>O19/100*I19</f>
        <v>0</v>
      </c>
    </row>
    <row r="20" ht="12.75">
      <c r="E20" s="11" t="s">
        <v>162</v>
      </c>
    </row>
    <row r="21" spans="1:16" ht="25.5">
      <c r="A21" s="6">
        <v>5</v>
      </c>
      <c r="B21" s="6" t="s">
        <v>149</v>
      </c>
      <c r="C21" s="6" t="s">
        <v>165</v>
      </c>
      <c r="D21" s="6" t="s">
        <v>128</v>
      </c>
      <c r="E21" s="6" t="s">
        <v>166</v>
      </c>
      <c r="F21" s="6" t="s">
        <v>158</v>
      </c>
      <c r="G21" s="8">
        <v>1</v>
      </c>
      <c r="H21" s="10">
        <v>0</v>
      </c>
      <c r="I21" s="8">
        <f>ROUND((H21*G21),2)</f>
        <v>0</v>
      </c>
      <c r="O21">
        <f>rekapitulace!H8</f>
        <v>21</v>
      </c>
      <c r="P21">
        <f>O21/100*I21</f>
        <v>0</v>
      </c>
    </row>
    <row r="22" ht="12.75">
      <c r="E22" s="11" t="s">
        <v>167</v>
      </c>
    </row>
    <row r="23" spans="1:16" ht="51">
      <c r="A23" s="6">
        <v>6</v>
      </c>
      <c r="B23" s="6" t="s">
        <v>149</v>
      </c>
      <c r="C23" s="6" t="s">
        <v>165</v>
      </c>
      <c r="D23" s="6" t="s">
        <v>139</v>
      </c>
      <c r="E23" s="6" t="s">
        <v>168</v>
      </c>
      <c r="F23" s="6" t="s">
        <v>158</v>
      </c>
      <c r="G23" s="8">
        <v>1</v>
      </c>
      <c r="H23" s="10">
        <v>0</v>
      </c>
      <c r="I23" s="8">
        <f>ROUND((H23*G23),2)</f>
        <v>0</v>
      </c>
      <c r="O23">
        <f>rekapitulace!H8</f>
        <v>21</v>
      </c>
      <c r="P23">
        <f>O23/100*I23</f>
        <v>0</v>
      </c>
    </row>
    <row r="24" ht="12.75">
      <c r="E24" s="11" t="s">
        <v>167</v>
      </c>
    </row>
    <row r="25" spans="1:16" ht="51">
      <c r="A25" s="6">
        <v>7</v>
      </c>
      <c r="B25" s="6" t="s">
        <v>149</v>
      </c>
      <c r="C25" s="6" t="s">
        <v>169</v>
      </c>
      <c r="D25" s="6" t="s">
        <v>151</v>
      </c>
      <c r="E25" s="6" t="s">
        <v>170</v>
      </c>
      <c r="F25" s="6" t="s">
        <v>158</v>
      </c>
      <c r="G25" s="8">
        <v>1</v>
      </c>
      <c r="H25" s="10">
        <v>0</v>
      </c>
      <c r="I25" s="8">
        <f>ROUND((H25*G25),2)</f>
        <v>0</v>
      </c>
      <c r="O25">
        <f>rekapitulace!H8</f>
        <v>21</v>
      </c>
      <c r="P25">
        <f>O25/100*I25</f>
        <v>0</v>
      </c>
    </row>
    <row r="26" ht="25.5">
      <c r="E26" s="11" t="s">
        <v>171</v>
      </c>
    </row>
    <row r="27" spans="1:16" ht="63.75">
      <c r="A27" s="6">
        <v>8</v>
      </c>
      <c r="B27" s="6" t="s">
        <v>149</v>
      </c>
      <c r="C27" s="6" t="s">
        <v>172</v>
      </c>
      <c r="D27" s="6" t="s">
        <v>151</v>
      </c>
      <c r="E27" s="6" t="s">
        <v>173</v>
      </c>
      <c r="F27" s="6" t="s">
        <v>158</v>
      </c>
      <c r="G27" s="8">
        <v>3</v>
      </c>
      <c r="H27" s="10">
        <v>0</v>
      </c>
      <c r="I27" s="8">
        <f>ROUND((H27*G27),2)</f>
        <v>0</v>
      </c>
      <c r="O27">
        <f>rekapitulace!H8</f>
        <v>21</v>
      </c>
      <c r="P27">
        <f>O27/100*I27</f>
        <v>0</v>
      </c>
    </row>
    <row r="28" ht="12.75">
      <c r="E28" s="11" t="s">
        <v>174</v>
      </c>
    </row>
    <row r="29" ht="25.5">
      <c r="E29" s="11" t="s">
        <v>171</v>
      </c>
    </row>
    <row r="30" spans="1:16" ht="12.75" customHeight="1">
      <c r="A30" s="12"/>
      <c r="B30" s="12"/>
      <c r="C30" s="12" t="s">
        <v>148</v>
      </c>
      <c r="D30" s="12"/>
      <c r="E30" s="12" t="s">
        <v>147</v>
      </c>
      <c r="F30" s="12"/>
      <c r="G30" s="12"/>
      <c r="H30" s="12"/>
      <c r="I30" s="12">
        <f>SUM(I12:I29)</f>
        <v>0</v>
      </c>
      <c r="P30">
        <f>ROUND(SUM(P12:P29),2)</f>
        <v>0</v>
      </c>
    </row>
    <row r="32" spans="1:9" ht="12.75" customHeight="1">
      <c r="A32" s="7"/>
      <c r="B32" s="7"/>
      <c r="C32" s="7" t="s">
        <v>128</v>
      </c>
      <c r="D32" s="7"/>
      <c r="E32" s="7" t="s">
        <v>175</v>
      </c>
      <c r="F32" s="7"/>
      <c r="G32" s="9"/>
      <c r="H32" s="7"/>
      <c r="I32" s="9"/>
    </row>
    <row r="33" spans="1:16" ht="38.25">
      <c r="A33" s="6">
        <v>9</v>
      </c>
      <c r="B33" s="6" t="s">
        <v>149</v>
      </c>
      <c r="C33" s="6" t="s">
        <v>176</v>
      </c>
      <c r="D33" s="6" t="s">
        <v>151</v>
      </c>
      <c r="E33" s="6" t="s">
        <v>177</v>
      </c>
      <c r="F33" s="6" t="s">
        <v>178</v>
      </c>
      <c r="G33" s="8">
        <v>300</v>
      </c>
      <c r="H33" s="10">
        <v>0</v>
      </c>
      <c r="I33" s="8">
        <f>ROUND((H33*G33),2)</f>
        <v>0</v>
      </c>
      <c r="O33">
        <f>rekapitulace!H8</f>
        <v>21</v>
      </c>
      <c r="P33">
        <f>O33/100*I33</f>
        <v>0</v>
      </c>
    </row>
    <row r="34" ht="38.25">
      <c r="E34" s="11" t="s">
        <v>179</v>
      </c>
    </row>
    <row r="35" spans="1:16" ht="38.25">
      <c r="A35" s="6">
        <v>10</v>
      </c>
      <c r="B35" s="6" t="s">
        <v>149</v>
      </c>
      <c r="C35" s="6" t="s">
        <v>180</v>
      </c>
      <c r="D35" s="6" t="s">
        <v>151</v>
      </c>
      <c r="E35" s="6" t="s">
        <v>181</v>
      </c>
      <c r="F35" s="6" t="s">
        <v>182</v>
      </c>
      <c r="G35" s="8">
        <v>2</v>
      </c>
      <c r="H35" s="10">
        <v>0</v>
      </c>
      <c r="I35" s="8">
        <f>ROUND((H35*G35),2)</f>
        <v>0</v>
      </c>
      <c r="O35">
        <f>rekapitulace!H8</f>
        <v>21</v>
      </c>
      <c r="P35">
        <f>O35/100*I35</f>
        <v>0</v>
      </c>
    </row>
    <row r="36" ht="165.75">
      <c r="E36" s="11" t="s">
        <v>183</v>
      </c>
    </row>
    <row r="37" spans="1:16" ht="25.5">
      <c r="A37" s="6">
        <v>11</v>
      </c>
      <c r="B37" s="6" t="s">
        <v>149</v>
      </c>
      <c r="C37" s="6" t="s">
        <v>184</v>
      </c>
      <c r="D37" s="6" t="s">
        <v>151</v>
      </c>
      <c r="E37" s="6" t="s">
        <v>185</v>
      </c>
      <c r="F37" s="6" t="s">
        <v>182</v>
      </c>
      <c r="G37" s="8">
        <v>2</v>
      </c>
      <c r="H37" s="10">
        <v>0</v>
      </c>
      <c r="I37" s="8">
        <f>ROUND((H37*G37),2)</f>
        <v>0</v>
      </c>
      <c r="O37">
        <f>rekapitulace!H8</f>
        <v>21</v>
      </c>
      <c r="P37">
        <f>O37/100*I37</f>
        <v>0</v>
      </c>
    </row>
    <row r="38" ht="89.25">
      <c r="E38" s="11" t="s">
        <v>186</v>
      </c>
    </row>
    <row r="39" spans="1:16" ht="89.25">
      <c r="A39" s="6">
        <v>12</v>
      </c>
      <c r="B39" s="6" t="s">
        <v>149</v>
      </c>
      <c r="C39" s="6" t="s">
        <v>187</v>
      </c>
      <c r="D39" s="6" t="s">
        <v>151</v>
      </c>
      <c r="E39" s="6" t="s">
        <v>188</v>
      </c>
      <c r="F39" s="6" t="s">
        <v>153</v>
      </c>
      <c r="G39" s="8">
        <v>93.6</v>
      </c>
      <c r="H39" s="10">
        <v>0</v>
      </c>
      <c r="I39" s="8">
        <f>ROUND((H39*G39),2)</f>
        <v>0</v>
      </c>
      <c r="O39">
        <f>rekapitulace!H8</f>
        <v>21</v>
      </c>
      <c r="P39">
        <f>O39/100*I39</f>
        <v>0</v>
      </c>
    </row>
    <row r="40" ht="12.75">
      <c r="E40" s="11" t="s">
        <v>189</v>
      </c>
    </row>
    <row r="41" ht="63.75">
      <c r="E41" s="11" t="s">
        <v>190</v>
      </c>
    </row>
    <row r="42" spans="1:16" ht="76.5">
      <c r="A42" s="6">
        <v>13</v>
      </c>
      <c r="B42" s="6" t="s">
        <v>149</v>
      </c>
      <c r="C42" s="6" t="s">
        <v>191</v>
      </c>
      <c r="D42" s="6" t="s">
        <v>151</v>
      </c>
      <c r="E42" s="6" t="s">
        <v>192</v>
      </c>
      <c r="F42" s="6" t="s">
        <v>153</v>
      </c>
      <c r="G42" s="8">
        <v>50.7</v>
      </c>
      <c r="H42" s="10">
        <v>0</v>
      </c>
      <c r="I42" s="8">
        <f>ROUND((H42*G42),2)</f>
        <v>0</v>
      </c>
      <c r="O42">
        <f>rekapitulace!H8</f>
        <v>21</v>
      </c>
      <c r="P42">
        <f>O42/100*I42</f>
        <v>0</v>
      </c>
    </row>
    <row r="43" ht="12.75">
      <c r="E43" s="11" t="s">
        <v>193</v>
      </c>
    </row>
    <row r="44" ht="63.75">
      <c r="E44" s="11" t="s">
        <v>190</v>
      </c>
    </row>
    <row r="45" spans="1:16" ht="76.5">
      <c r="A45" s="6">
        <v>14</v>
      </c>
      <c r="B45" s="6" t="s">
        <v>149</v>
      </c>
      <c r="C45" s="6" t="s">
        <v>194</v>
      </c>
      <c r="D45" s="6" t="s">
        <v>151</v>
      </c>
      <c r="E45" s="6" t="s">
        <v>195</v>
      </c>
      <c r="F45" s="6" t="s">
        <v>153</v>
      </c>
      <c r="G45" s="8">
        <v>16.6</v>
      </c>
      <c r="H45" s="10">
        <v>0</v>
      </c>
      <c r="I45" s="8">
        <f>ROUND((H45*G45),2)</f>
        <v>0</v>
      </c>
      <c r="O45">
        <f>rekapitulace!H8</f>
        <v>21</v>
      </c>
      <c r="P45">
        <f>O45/100*I45</f>
        <v>0</v>
      </c>
    </row>
    <row r="46" ht="12.75">
      <c r="E46" s="11" t="s">
        <v>196</v>
      </c>
    </row>
    <row r="47" ht="63.75">
      <c r="E47" s="11" t="s">
        <v>190</v>
      </c>
    </row>
    <row r="48" spans="1:16" ht="89.25">
      <c r="A48" s="6">
        <v>15</v>
      </c>
      <c r="B48" s="6" t="s">
        <v>149</v>
      </c>
      <c r="C48" s="6" t="s">
        <v>197</v>
      </c>
      <c r="D48" s="6" t="s">
        <v>151</v>
      </c>
      <c r="E48" s="6" t="s">
        <v>198</v>
      </c>
      <c r="F48" s="6" t="s">
        <v>153</v>
      </c>
      <c r="G48" s="8">
        <v>223.35</v>
      </c>
      <c r="H48" s="10">
        <v>0</v>
      </c>
      <c r="I48" s="8">
        <f>ROUND((H48*G48),2)</f>
        <v>0</v>
      </c>
      <c r="O48">
        <f>rekapitulace!H8</f>
        <v>21</v>
      </c>
      <c r="P48">
        <f>O48/100*I48</f>
        <v>0</v>
      </c>
    </row>
    <row r="49" ht="12.75">
      <c r="E49" s="11" t="s">
        <v>199</v>
      </c>
    </row>
    <row r="50" ht="63.75">
      <c r="E50" s="11" t="s">
        <v>190</v>
      </c>
    </row>
    <row r="51" spans="1:16" ht="76.5">
      <c r="A51" s="6">
        <v>16</v>
      </c>
      <c r="B51" s="6" t="s">
        <v>149</v>
      </c>
      <c r="C51" s="6" t="s">
        <v>200</v>
      </c>
      <c r="D51" s="6" t="s">
        <v>151</v>
      </c>
      <c r="E51" s="6" t="s">
        <v>201</v>
      </c>
      <c r="F51" s="6" t="s">
        <v>153</v>
      </c>
      <c r="G51" s="8">
        <v>187.2</v>
      </c>
      <c r="H51" s="10">
        <v>0</v>
      </c>
      <c r="I51" s="8">
        <f>ROUND((H51*G51),2)</f>
        <v>0</v>
      </c>
      <c r="O51">
        <f>rekapitulace!H8</f>
        <v>21</v>
      </c>
      <c r="P51">
        <f>O51/100*I51</f>
        <v>0</v>
      </c>
    </row>
    <row r="52" ht="12.75">
      <c r="E52" s="11" t="s">
        <v>202</v>
      </c>
    </row>
    <row r="53" ht="63.75">
      <c r="E53" s="11" t="s">
        <v>190</v>
      </c>
    </row>
    <row r="54" spans="1:16" ht="76.5">
      <c r="A54" s="6">
        <v>17</v>
      </c>
      <c r="B54" s="6" t="s">
        <v>149</v>
      </c>
      <c r="C54" s="6" t="s">
        <v>203</v>
      </c>
      <c r="D54" s="6" t="s">
        <v>151</v>
      </c>
      <c r="E54" s="6" t="s">
        <v>204</v>
      </c>
      <c r="F54" s="6" t="s">
        <v>205</v>
      </c>
      <c r="G54" s="8">
        <v>215</v>
      </c>
      <c r="H54" s="10">
        <v>0</v>
      </c>
      <c r="I54" s="8">
        <f>ROUND((H54*G54),2)</f>
        <v>0</v>
      </c>
      <c r="O54">
        <f>rekapitulace!H8</f>
        <v>21</v>
      </c>
      <c r="P54">
        <f>O54/100*I54</f>
        <v>0</v>
      </c>
    </row>
    <row r="55" ht="12.75">
      <c r="E55" s="11" t="s">
        <v>206</v>
      </c>
    </row>
    <row r="56" ht="63.75">
      <c r="E56" s="11" t="s">
        <v>190</v>
      </c>
    </row>
    <row r="57" spans="1:16" ht="63.75">
      <c r="A57" s="6">
        <v>18</v>
      </c>
      <c r="B57" s="6" t="s">
        <v>149</v>
      </c>
      <c r="C57" s="6" t="s">
        <v>207</v>
      </c>
      <c r="D57" s="6" t="s">
        <v>151</v>
      </c>
      <c r="E57" s="6" t="s">
        <v>208</v>
      </c>
      <c r="F57" s="6" t="s">
        <v>205</v>
      </c>
      <c r="G57" s="8">
        <v>772</v>
      </c>
      <c r="H57" s="10">
        <v>0</v>
      </c>
      <c r="I57" s="8">
        <f>ROUND((H57*G57),2)</f>
        <v>0</v>
      </c>
      <c r="O57">
        <f>rekapitulace!H8</f>
        <v>21</v>
      </c>
      <c r="P57">
        <f>O57/100*I57</f>
        <v>0</v>
      </c>
    </row>
    <row r="58" ht="12.75">
      <c r="E58" s="11" t="s">
        <v>209</v>
      </c>
    </row>
    <row r="59" ht="63.75">
      <c r="E59" s="11" t="s">
        <v>190</v>
      </c>
    </row>
    <row r="60" spans="1:16" ht="63.75">
      <c r="A60" s="6">
        <v>19</v>
      </c>
      <c r="B60" s="6" t="s">
        <v>149</v>
      </c>
      <c r="C60" s="6" t="s">
        <v>210</v>
      </c>
      <c r="D60" s="6" t="s">
        <v>151</v>
      </c>
      <c r="E60" s="6" t="s">
        <v>211</v>
      </c>
      <c r="F60" s="6" t="s">
        <v>153</v>
      </c>
      <c r="G60" s="8">
        <v>35.5</v>
      </c>
      <c r="H60" s="10">
        <v>0</v>
      </c>
      <c r="I60" s="8">
        <f>ROUND((H60*G60),2)</f>
        <v>0</v>
      </c>
      <c r="O60">
        <f>rekapitulace!H8</f>
        <v>21</v>
      </c>
      <c r="P60">
        <f>O60/100*I60</f>
        <v>0</v>
      </c>
    </row>
    <row r="61" ht="12.75">
      <c r="E61" s="11" t="s">
        <v>212</v>
      </c>
    </row>
    <row r="62" ht="63.75">
      <c r="E62" s="11" t="s">
        <v>190</v>
      </c>
    </row>
    <row r="63" spans="1:16" ht="76.5">
      <c r="A63" s="6">
        <v>20</v>
      </c>
      <c r="B63" s="6" t="s">
        <v>149</v>
      </c>
      <c r="C63" s="6" t="s">
        <v>213</v>
      </c>
      <c r="D63" s="6" t="s">
        <v>151</v>
      </c>
      <c r="E63" s="6" t="s">
        <v>214</v>
      </c>
      <c r="F63" s="6" t="s">
        <v>153</v>
      </c>
      <c r="G63" s="8">
        <v>152.9</v>
      </c>
      <c r="H63" s="10">
        <v>0</v>
      </c>
      <c r="I63" s="8">
        <f>ROUND((H63*G63),2)</f>
        <v>0</v>
      </c>
      <c r="O63">
        <f>rekapitulace!H8</f>
        <v>21</v>
      </c>
      <c r="P63">
        <f>O63/100*I63</f>
        <v>0</v>
      </c>
    </row>
    <row r="64" ht="25.5">
      <c r="E64" s="11" t="s">
        <v>215</v>
      </c>
    </row>
    <row r="65" ht="25.5">
      <c r="E65" s="11" t="s">
        <v>216</v>
      </c>
    </row>
    <row r="66" spans="1:16" ht="89.25">
      <c r="A66" s="6">
        <v>21</v>
      </c>
      <c r="B66" s="6" t="s">
        <v>149</v>
      </c>
      <c r="C66" s="6" t="s">
        <v>217</v>
      </c>
      <c r="D66" s="6" t="s">
        <v>151</v>
      </c>
      <c r="E66" s="6" t="s">
        <v>218</v>
      </c>
      <c r="F66" s="6" t="s">
        <v>153</v>
      </c>
      <c r="G66" s="8">
        <v>360.02</v>
      </c>
      <c r="H66" s="10">
        <v>0</v>
      </c>
      <c r="I66" s="8">
        <f>ROUND((H66*G66),2)</f>
        <v>0</v>
      </c>
      <c r="O66">
        <f>rekapitulace!H8</f>
        <v>21</v>
      </c>
      <c r="P66">
        <f>O66/100*I66</f>
        <v>0</v>
      </c>
    </row>
    <row r="67" ht="76.5">
      <c r="E67" s="11" t="s">
        <v>219</v>
      </c>
    </row>
    <row r="68" ht="255">
      <c r="E68" s="11" t="s">
        <v>220</v>
      </c>
    </row>
    <row r="69" spans="1:16" ht="89.25">
      <c r="A69" s="6">
        <v>22</v>
      </c>
      <c r="B69" s="6" t="s">
        <v>149</v>
      </c>
      <c r="C69" s="6" t="s">
        <v>221</v>
      </c>
      <c r="D69" s="6" t="s">
        <v>151</v>
      </c>
      <c r="E69" s="6" t="s">
        <v>222</v>
      </c>
      <c r="F69" s="6" t="s">
        <v>178</v>
      </c>
      <c r="G69" s="8">
        <v>3431</v>
      </c>
      <c r="H69" s="10">
        <v>0</v>
      </c>
      <c r="I69" s="8">
        <f>ROUND((H69*G69),2)</f>
        <v>0</v>
      </c>
      <c r="O69">
        <f>rekapitulace!H8</f>
        <v>21</v>
      </c>
      <c r="P69">
        <f>O69/100*I69</f>
        <v>0</v>
      </c>
    </row>
    <row r="70" ht="12.75">
      <c r="E70" s="11" t="s">
        <v>223</v>
      </c>
    </row>
    <row r="71" ht="25.5">
      <c r="E71" s="11" t="s">
        <v>224</v>
      </c>
    </row>
    <row r="72" spans="1:16" ht="51">
      <c r="A72" s="6">
        <v>23</v>
      </c>
      <c r="B72" s="6" t="s">
        <v>149</v>
      </c>
      <c r="C72" s="6" t="s">
        <v>225</v>
      </c>
      <c r="D72" s="6" t="s">
        <v>151</v>
      </c>
      <c r="E72" s="6" t="s">
        <v>226</v>
      </c>
      <c r="F72" s="6" t="s">
        <v>153</v>
      </c>
      <c r="G72" s="8">
        <v>32.2</v>
      </c>
      <c r="H72" s="10">
        <v>0</v>
      </c>
      <c r="I72" s="8">
        <f>ROUND((H72*G72),2)</f>
        <v>0</v>
      </c>
      <c r="O72">
        <f>rekapitulace!H8</f>
        <v>21</v>
      </c>
      <c r="P72">
        <f>O72/100*I72</f>
        <v>0</v>
      </c>
    </row>
    <row r="73" ht="12.75">
      <c r="E73" s="11" t="s">
        <v>227</v>
      </c>
    </row>
    <row r="74" ht="191.25">
      <c r="E74" s="11" t="s">
        <v>228</v>
      </c>
    </row>
    <row r="75" spans="1:16" ht="76.5">
      <c r="A75" s="6">
        <v>24</v>
      </c>
      <c r="B75" s="6" t="s">
        <v>149</v>
      </c>
      <c r="C75" s="6" t="s">
        <v>229</v>
      </c>
      <c r="D75" s="6" t="s">
        <v>151</v>
      </c>
      <c r="E75" s="6" t="s">
        <v>230</v>
      </c>
      <c r="F75" s="6" t="s">
        <v>153</v>
      </c>
      <c r="G75" s="8">
        <v>52.2</v>
      </c>
      <c r="H75" s="10">
        <v>0</v>
      </c>
      <c r="I75" s="8">
        <f>ROUND((H75*G75),2)</f>
        <v>0</v>
      </c>
      <c r="O75">
        <f>rekapitulace!H8</f>
        <v>21</v>
      </c>
      <c r="P75">
        <f>O75/100*I75</f>
        <v>0</v>
      </c>
    </row>
    <row r="76" ht="12.75">
      <c r="E76" s="11" t="s">
        <v>231</v>
      </c>
    </row>
    <row r="77" ht="229.5">
      <c r="E77" s="11" t="s">
        <v>232</v>
      </c>
    </row>
    <row r="78" spans="1:16" ht="63.75">
      <c r="A78" s="6">
        <v>25</v>
      </c>
      <c r="B78" s="6" t="s">
        <v>149</v>
      </c>
      <c r="C78" s="6" t="s">
        <v>233</v>
      </c>
      <c r="D78" s="6" t="s">
        <v>151</v>
      </c>
      <c r="E78" s="6" t="s">
        <v>234</v>
      </c>
      <c r="F78" s="6" t="s">
        <v>178</v>
      </c>
      <c r="G78" s="8">
        <v>1707.9</v>
      </c>
      <c r="H78" s="10">
        <v>0</v>
      </c>
      <c r="I78" s="8">
        <f>ROUND((H78*G78),2)</f>
        <v>0</v>
      </c>
      <c r="O78">
        <f>rekapitulace!H8</f>
        <v>21</v>
      </c>
      <c r="P78">
        <f>O78/100*I78</f>
        <v>0</v>
      </c>
    </row>
    <row r="79" ht="114.75">
      <c r="E79" s="11" t="s">
        <v>235</v>
      </c>
    </row>
    <row r="80" ht="25.5">
      <c r="E80" s="11" t="s">
        <v>236</v>
      </c>
    </row>
    <row r="81" spans="1:16" ht="25.5">
      <c r="A81" s="6">
        <v>26</v>
      </c>
      <c r="B81" s="6" t="s">
        <v>149</v>
      </c>
      <c r="C81" s="6" t="s">
        <v>237</v>
      </c>
      <c r="D81" s="6" t="s">
        <v>151</v>
      </c>
      <c r="E81" s="6" t="s">
        <v>238</v>
      </c>
      <c r="F81" s="6" t="s">
        <v>178</v>
      </c>
      <c r="G81" s="8">
        <v>1350</v>
      </c>
      <c r="H81" s="10">
        <v>0</v>
      </c>
      <c r="I81" s="8">
        <f>ROUND((H81*G81),2)</f>
        <v>0</v>
      </c>
      <c r="O81">
        <f>rekapitulace!H8</f>
        <v>21</v>
      </c>
      <c r="P81">
        <f>O81/100*I81</f>
        <v>0</v>
      </c>
    </row>
    <row r="82" ht="12.75">
      <c r="E82" s="11" t="s">
        <v>239</v>
      </c>
    </row>
    <row r="83" spans="1:16" ht="51">
      <c r="A83" s="6">
        <v>27</v>
      </c>
      <c r="B83" s="6" t="s">
        <v>149</v>
      </c>
      <c r="C83" s="6" t="s">
        <v>240</v>
      </c>
      <c r="D83" s="6" t="s">
        <v>151</v>
      </c>
      <c r="E83" s="6" t="s">
        <v>241</v>
      </c>
      <c r="F83" s="6" t="s">
        <v>153</v>
      </c>
      <c r="G83" s="8">
        <v>875</v>
      </c>
      <c r="H83" s="10">
        <v>0</v>
      </c>
      <c r="I83" s="8">
        <f>ROUND((H83*G83),2)</f>
        <v>0</v>
      </c>
      <c r="O83">
        <f>rekapitulace!H8</f>
        <v>21</v>
      </c>
      <c r="P83">
        <f>O83/100*I83</f>
        <v>0</v>
      </c>
    </row>
    <row r="84" ht="38.25">
      <c r="E84" s="11" t="s">
        <v>242</v>
      </c>
    </row>
    <row r="85" spans="1:16" ht="51">
      <c r="A85" s="6">
        <v>28</v>
      </c>
      <c r="B85" s="6" t="s">
        <v>149</v>
      </c>
      <c r="C85" s="6" t="s">
        <v>243</v>
      </c>
      <c r="D85" s="6" t="s">
        <v>151</v>
      </c>
      <c r="E85" s="6" t="s">
        <v>244</v>
      </c>
      <c r="F85" s="6" t="s">
        <v>153</v>
      </c>
      <c r="G85" s="8">
        <v>475</v>
      </c>
      <c r="H85" s="10">
        <v>0</v>
      </c>
      <c r="I85" s="8">
        <f>ROUND((H85*G85),2)</f>
        <v>0</v>
      </c>
      <c r="O85">
        <f>rekapitulace!H8</f>
        <v>21</v>
      </c>
      <c r="P85">
        <f>O85/100*I85</f>
        <v>0</v>
      </c>
    </row>
    <row r="86" ht="38.25">
      <c r="E86" s="11" t="s">
        <v>245</v>
      </c>
    </row>
    <row r="87" spans="1:16" ht="51">
      <c r="A87" s="6">
        <v>29</v>
      </c>
      <c r="B87" s="6" t="s">
        <v>149</v>
      </c>
      <c r="C87" s="6" t="s">
        <v>246</v>
      </c>
      <c r="D87" s="6" t="s">
        <v>151</v>
      </c>
      <c r="E87" s="6" t="s">
        <v>247</v>
      </c>
      <c r="F87" s="6" t="s">
        <v>178</v>
      </c>
      <c r="G87" s="8">
        <v>1350</v>
      </c>
      <c r="H87" s="10">
        <v>0</v>
      </c>
      <c r="I87" s="8">
        <f>ROUND((H87*G87),2)</f>
        <v>0</v>
      </c>
      <c r="O87">
        <f>rekapitulace!H8</f>
        <v>21</v>
      </c>
      <c r="P87">
        <f>O87/100*I87</f>
        <v>0</v>
      </c>
    </row>
    <row r="88" ht="38.25">
      <c r="E88" s="11" t="s">
        <v>248</v>
      </c>
    </row>
    <row r="89" spans="1:16" ht="12.75" customHeight="1">
      <c r="A89" s="12"/>
      <c r="B89" s="12"/>
      <c r="C89" s="12" t="s">
        <v>128</v>
      </c>
      <c r="D89" s="12"/>
      <c r="E89" s="12" t="s">
        <v>175</v>
      </c>
      <c r="F89" s="12"/>
      <c r="G89" s="12"/>
      <c r="H89" s="12"/>
      <c r="I89" s="12">
        <f>SUM(I33:I88)</f>
        <v>0</v>
      </c>
      <c r="P89">
        <f>ROUND(SUM(P33:P88),2)</f>
        <v>0</v>
      </c>
    </row>
    <row r="91" spans="1:9" ht="12.75" customHeight="1">
      <c r="A91" s="7"/>
      <c r="B91" s="7"/>
      <c r="C91" s="7" t="s">
        <v>139</v>
      </c>
      <c r="D91" s="7"/>
      <c r="E91" s="7" t="s">
        <v>249</v>
      </c>
      <c r="F91" s="7"/>
      <c r="G91" s="9"/>
      <c r="H91" s="7"/>
      <c r="I91" s="9"/>
    </row>
    <row r="92" spans="1:16" ht="76.5">
      <c r="A92" s="6">
        <v>30</v>
      </c>
      <c r="B92" s="6" t="s">
        <v>149</v>
      </c>
      <c r="C92" s="6" t="s">
        <v>250</v>
      </c>
      <c r="D92" s="6" t="s">
        <v>151</v>
      </c>
      <c r="E92" s="6" t="s">
        <v>251</v>
      </c>
      <c r="F92" s="6" t="s">
        <v>205</v>
      </c>
      <c r="G92" s="8">
        <v>219</v>
      </c>
      <c r="H92" s="10">
        <v>0</v>
      </c>
      <c r="I92" s="8">
        <f>ROUND((H92*G92),2)</f>
        <v>0</v>
      </c>
      <c r="O92">
        <f>rekapitulace!H8</f>
        <v>21</v>
      </c>
      <c r="P92">
        <f>O92/100*I92</f>
        <v>0</v>
      </c>
    </row>
    <row r="93" ht="12.75">
      <c r="E93" s="11" t="s">
        <v>252</v>
      </c>
    </row>
    <row r="94" ht="165.75">
      <c r="E94" s="11" t="s">
        <v>253</v>
      </c>
    </row>
    <row r="95" spans="1:16" ht="38.25">
      <c r="A95" s="6">
        <v>31</v>
      </c>
      <c r="B95" s="6" t="s">
        <v>149</v>
      </c>
      <c r="C95" s="6" t="s">
        <v>254</v>
      </c>
      <c r="D95" s="6" t="s">
        <v>151</v>
      </c>
      <c r="E95" s="6" t="s">
        <v>255</v>
      </c>
      <c r="F95" s="6" t="s">
        <v>178</v>
      </c>
      <c r="G95" s="8">
        <v>306.6</v>
      </c>
      <c r="H95" s="10">
        <v>0</v>
      </c>
      <c r="I95" s="8">
        <f>ROUND((H95*G95),2)</f>
        <v>0</v>
      </c>
      <c r="O95">
        <f>rekapitulace!H8</f>
        <v>21</v>
      </c>
      <c r="P95">
        <f>O95/100*I95</f>
        <v>0</v>
      </c>
    </row>
    <row r="96" ht="12.75">
      <c r="E96" s="11" t="s">
        <v>256</v>
      </c>
    </row>
    <row r="97" ht="51">
      <c r="E97" s="11" t="s">
        <v>257</v>
      </c>
    </row>
    <row r="98" spans="1:16" ht="51">
      <c r="A98" s="6">
        <v>32</v>
      </c>
      <c r="B98" s="6" t="s">
        <v>149</v>
      </c>
      <c r="C98" s="6" t="s">
        <v>258</v>
      </c>
      <c r="D98" s="6" t="s">
        <v>151</v>
      </c>
      <c r="E98" s="6" t="s">
        <v>259</v>
      </c>
      <c r="F98" s="6" t="s">
        <v>153</v>
      </c>
      <c r="G98" s="8">
        <v>14</v>
      </c>
      <c r="H98" s="10">
        <v>0</v>
      </c>
      <c r="I98" s="8">
        <f>ROUND((H98*G98),2)</f>
        <v>0</v>
      </c>
      <c r="O98">
        <f>rekapitulace!H8</f>
        <v>21</v>
      </c>
      <c r="P98">
        <f>O98/100*I98</f>
        <v>0</v>
      </c>
    </row>
    <row r="99" ht="12.75">
      <c r="E99" s="11" t="s">
        <v>260</v>
      </c>
    </row>
    <row r="100" ht="38.25">
      <c r="E100" s="11" t="s">
        <v>261</v>
      </c>
    </row>
    <row r="101" spans="1:16" ht="51">
      <c r="A101" s="6">
        <v>33</v>
      </c>
      <c r="B101" s="6" t="s">
        <v>149</v>
      </c>
      <c r="C101" s="6" t="s">
        <v>262</v>
      </c>
      <c r="D101" s="6" t="s">
        <v>151</v>
      </c>
      <c r="E101" s="6" t="s">
        <v>263</v>
      </c>
      <c r="F101" s="6" t="s">
        <v>178</v>
      </c>
      <c r="G101" s="8">
        <v>49.5</v>
      </c>
      <c r="H101" s="10">
        <v>0</v>
      </c>
      <c r="I101" s="8">
        <f>ROUND((H101*G101),2)</f>
        <v>0</v>
      </c>
      <c r="O101">
        <f>rekapitulace!H8</f>
        <v>21</v>
      </c>
      <c r="P101">
        <f>O101/100*I101</f>
        <v>0</v>
      </c>
    </row>
    <row r="102" ht="12.75">
      <c r="E102" s="11" t="s">
        <v>264</v>
      </c>
    </row>
    <row r="103" ht="102">
      <c r="E103" s="11" t="s">
        <v>265</v>
      </c>
    </row>
    <row r="104" spans="1:16" ht="12.75" customHeight="1">
      <c r="A104" s="12"/>
      <c r="B104" s="12"/>
      <c r="C104" s="12" t="s">
        <v>139</v>
      </c>
      <c r="D104" s="12"/>
      <c r="E104" s="12" t="s">
        <v>249</v>
      </c>
      <c r="F104" s="12"/>
      <c r="G104" s="12"/>
      <c r="H104" s="12"/>
      <c r="I104" s="12">
        <f>SUM(I92:I103)</f>
        <v>0</v>
      </c>
      <c r="P104">
        <f>ROUND(SUM(P92:P103),2)</f>
        <v>0</v>
      </c>
    </row>
    <row r="106" spans="1:9" ht="12.75" customHeight="1">
      <c r="A106" s="7"/>
      <c r="B106" s="7"/>
      <c r="C106" s="7" t="s">
        <v>140</v>
      </c>
      <c r="D106" s="7"/>
      <c r="E106" s="7" t="s">
        <v>266</v>
      </c>
      <c r="F106" s="7"/>
      <c r="G106" s="9"/>
      <c r="H106" s="7"/>
      <c r="I106" s="9"/>
    </row>
    <row r="107" spans="1:16" ht="63.75">
      <c r="A107" s="6">
        <v>34</v>
      </c>
      <c r="B107" s="6" t="s">
        <v>149</v>
      </c>
      <c r="C107" s="6" t="s">
        <v>267</v>
      </c>
      <c r="D107" s="6" t="s">
        <v>151</v>
      </c>
      <c r="E107" s="6" t="s">
        <v>268</v>
      </c>
      <c r="F107" s="6" t="s">
        <v>153</v>
      </c>
      <c r="G107" s="8">
        <v>40</v>
      </c>
      <c r="H107" s="10">
        <v>0</v>
      </c>
      <c r="I107" s="8">
        <f>ROUND((H107*G107),2)</f>
        <v>0</v>
      </c>
      <c r="O107">
        <f>rekapitulace!H8</f>
        <v>21</v>
      </c>
      <c r="P107">
        <f>O107/100*I107</f>
        <v>0</v>
      </c>
    </row>
    <row r="108" ht="12.75">
      <c r="E108" s="11" t="s">
        <v>269</v>
      </c>
    </row>
    <row r="109" ht="25.5">
      <c r="E109" s="11" t="s">
        <v>270</v>
      </c>
    </row>
    <row r="110" spans="1:16" ht="12.75" customHeight="1">
      <c r="A110" s="12"/>
      <c r="B110" s="12"/>
      <c r="C110" s="12" t="s">
        <v>140</v>
      </c>
      <c r="D110" s="12"/>
      <c r="E110" s="12" t="s">
        <v>266</v>
      </c>
      <c r="F110" s="12"/>
      <c r="G110" s="12"/>
      <c r="H110" s="12"/>
      <c r="I110" s="12">
        <f>SUM(I107:I109)</f>
        <v>0</v>
      </c>
      <c r="P110">
        <f>ROUND(SUM(P107:P109),2)</f>
        <v>0</v>
      </c>
    </row>
    <row r="112" spans="1:9" ht="12.75" customHeight="1">
      <c r="A112" s="7"/>
      <c r="B112" s="7"/>
      <c r="C112" s="7" t="s">
        <v>141</v>
      </c>
      <c r="D112" s="7"/>
      <c r="E112" s="7" t="s">
        <v>271</v>
      </c>
      <c r="F112" s="7"/>
      <c r="G112" s="9"/>
      <c r="H112" s="7"/>
      <c r="I112" s="9"/>
    </row>
    <row r="113" spans="1:16" ht="51">
      <c r="A113" s="6">
        <v>35</v>
      </c>
      <c r="B113" s="6" t="s">
        <v>149</v>
      </c>
      <c r="C113" s="6" t="s">
        <v>272</v>
      </c>
      <c r="D113" s="6" t="s">
        <v>151</v>
      </c>
      <c r="E113" s="6" t="s">
        <v>273</v>
      </c>
      <c r="F113" s="6" t="s">
        <v>153</v>
      </c>
      <c r="G113" s="8">
        <v>22</v>
      </c>
      <c r="H113" s="10">
        <v>0</v>
      </c>
      <c r="I113" s="8">
        <f>ROUND((H113*G113),2)</f>
        <v>0</v>
      </c>
      <c r="O113">
        <f>rekapitulace!H8</f>
        <v>21</v>
      </c>
      <c r="P113">
        <f>O113/100*I113</f>
        <v>0</v>
      </c>
    </row>
    <row r="114" ht="12.75">
      <c r="E114" s="11" t="s">
        <v>274</v>
      </c>
    </row>
    <row r="115" ht="38.25">
      <c r="E115" s="11" t="s">
        <v>261</v>
      </c>
    </row>
    <row r="116" spans="1:16" ht="12.75" customHeight="1">
      <c r="A116" s="12"/>
      <c r="B116" s="12"/>
      <c r="C116" s="12" t="s">
        <v>141</v>
      </c>
      <c r="D116" s="12"/>
      <c r="E116" s="12" t="s">
        <v>271</v>
      </c>
      <c r="F116" s="12"/>
      <c r="G116" s="12"/>
      <c r="H116" s="12"/>
      <c r="I116" s="12">
        <f>SUM(I113:I115)</f>
        <v>0</v>
      </c>
      <c r="P116">
        <f>ROUND(SUM(P113:P115),2)</f>
        <v>0</v>
      </c>
    </row>
    <row r="118" spans="1:9" ht="12.75" customHeight="1">
      <c r="A118" s="7"/>
      <c r="B118" s="7"/>
      <c r="C118" s="7" t="s">
        <v>142</v>
      </c>
      <c r="D118" s="7"/>
      <c r="E118" s="7" t="s">
        <v>275</v>
      </c>
      <c r="F118" s="7"/>
      <c r="G118" s="9"/>
      <c r="H118" s="7"/>
      <c r="I118" s="9"/>
    </row>
    <row r="119" spans="1:16" ht="51">
      <c r="A119" s="6">
        <v>36</v>
      </c>
      <c r="B119" s="6" t="s">
        <v>149</v>
      </c>
      <c r="C119" s="6" t="s">
        <v>276</v>
      </c>
      <c r="D119" s="6" t="s">
        <v>151</v>
      </c>
      <c r="E119" s="6" t="s">
        <v>277</v>
      </c>
      <c r="F119" s="6" t="s">
        <v>153</v>
      </c>
      <c r="G119" s="8">
        <v>8.1</v>
      </c>
      <c r="H119" s="10">
        <v>0</v>
      </c>
      <c r="I119" s="8">
        <f>ROUND((H119*G119),2)</f>
        <v>0</v>
      </c>
      <c r="O119">
        <f>rekapitulace!H8</f>
        <v>21</v>
      </c>
      <c r="P119">
        <f>O119/100*I119</f>
        <v>0</v>
      </c>
    </row>
    <row r="120" ht="12.75">
      <c r="E120" s="11" t="s">
        <v>278</v>
      </c>
    </row>
    <row r="121" ht="127.5">
      <c r="E121" s="11" t="s">
        <v>279</v>
      </c>
    </row>
    <row r="122" spans="1:16" ht="51">
      <c r="A122" s="6">
        <v>37</v>
      </c>
      <c r="B122" s="6" t="s">
        <v>149</v>
      </c>
      <c r="C122" s="6" t="s">
        <v>280</v>
      </c>
      <c r="D122" s="6" t="s">
        <v>151</v>
      </c>
      <c r="E122" s="6" t="s">
        <v>281</v>
      </c>
      <c r="F122" s="6" t="s">
        <v>153</v>
      </c>
      <c r="G122" s="8">
        <v>45.45</v>
      </c>
      <c r="H122" s="10">
        <v>0</v>
      </c>
      <c r="I122" s="8">
        <f>ROUND((H122*G122),2)</f>
        <v>0</v>
      </c>
      <c r="O122">
        <f>rekapitulace!H8</f>
        <v>21</v>
      </c>
      <c r="P122">
        <f>O122/100*I122</f>
        <v>0</v>
      </c>
    </row>
    <row r="123" ht="12.75">
      <c r="E123" s="11" t="s">
        <v>282</v>
      </c>
    </row>
    <row r="124" ht="51">
      <c r="E124" s="11" t="s">
        <v>283</v>
      </c>
    </row>
    <row r="125" spans="1:16" ht="153">
      <c r="A125" s="6">
        <v>38</v>
      </c>
      <c r="B125" s="6" t="s">
        <v>149</v>
      </c>
      <c r="C125" s="6" t="s">
        <v>280</v>
      </c>
      <c r="D125" s="6" t="s">
        <v>139</v>
      </c>
      <c r="E125" s="6" t="s">
        <v>284</v>
      </c>
      <c r="F125" s="6" t="s">
        <v>153</v>
      </c>
      <c r="G125" s="8">
        <v>243.25</v>
      </c>
      <c r="H125" s="10">
        <v>0</v>
      </c>
      <c r="I125" s="8">
        <f>ROUND((H125*G125),2)</f>
        <v>0</v>
      </c>
      <c r="O125">
        <f>rekapitulace!H8</f>
        <v>21</v>
      </c>
      <c r="P125">
        <f>O125/100*I125</f>
        <v>0</v>
      </c>
    </row>
    <row r="126" ht="76.5">
      <c r="E126" s="11" t="s">
        <v>285</v>
      </c>
    </row>
    <row r="127" ht="51">
      <c r="E127" s="11" t="s">
        <v>283</v>
      </c>
    </row>
    <row r="128" spans="1:16" ht="76.5">
      <c r="A128" s="6">
        <v>39</v>
      </c>
      <c r="B128" s="6" t="s">
        <v>149</v>
      </c>
      <c r="C128" s="6" t="s">
        <v>280</v>
      </c>
      <c r="D128" s="6" t="s">
        <v>140</v>
      </c>
      <c r="E128" s="6" t="s">
        <v>286</v>
      </c>
      <c r="F128" s="6" t="s">
        <v>153</v>
      </c>
      <c r="G128" s="8">
        <v>53.55</v>
      </c>
      <c r="H128" s="10">
        <v>0</v>
      </c>
      <c r="I128" s="8">
        <f>ROUND((H128*G128),2)</f>
        <v>0</v>
      </c>
      <c r="O128">
        <f>rekapitulace!H8</f>
        <v>21</v>
      </c>
      <c r="P128">
        <f>O128/100*I128</f>
        <v>0</v>
      </c>
    </row>
    <row r="129" ht="38.25">
      <c r="E129" s="11" t="s">
        <v>287</v>
      </c>
    </row>
    <row r="130" ht="51">
      <c r="E130" s="11" t="s">
        <v>283</v>
      </c>
    </row>
    <row r="131" spans="1:16" ht="51">
      <c r="A131" s="6">
        <v>40</v>
      </c>
      <c r="B131" s="6" t="s">
        <v>149</v>
      </c>
      <c r="C131" s="6" t="s">
        <v>288</v>
      </c>
      <c r="D131" s="6" t="s">
        <v>151</v>
      </c>
      <c r="E131" s="6" t="s">
        <v>289</v>
      </c>
      <c r="F131" s="6" t="s">
        <v>178</v>
      </c>
      <c r="G131" s="8">
        <v>3734</v>
      </c>
      <c r="H131" s="10">
        <v>0</v>
      </c>
      <c r="I131" s="8">
        <f>ROUND((H131*G131),2)</f>
        <v>0</v>
      </c>
      <c r="O131">
        <f>rekapitulace!H8</f>
        <v>21</v>
      </c>
      <c r="P131">
        <f>O131/100*I131</f>
        <v>0</v>
      </c>
    </row>
    <row r="132" ht="38.25">
      <c r="E132" s="11" t="s">
        <v>290</v>
      </c>
    </row>
    <row r="133" ht="51">
      <c r="E133" s="11" t="s">
        <v>291</v>
      </c>
    </row>
    <row r="134" spans="1:16" ht="38.25">
      <c r="A134" s="6">
        <v>41</v>
      </c>
      <c r="B134" s="6" t="s">
        <v>149</v>
      </c>
      <c r="C134" s="6" t="s">
        <v>292</v>
      </c>
      <c r="D134" s="6" t="s">
        <v>151</v>
      </c>
      <c r="E134" s="6" t="s">
        <v>293</v>
      </c>
      <c r="F134" s="6" t="s">
        <v>153</v>
      </c>
      <c r="G134" s="8">
        <v>115.7</v>
      </c>
      <c r="H134" s="10">
        <v>0</v>
      </c>
      <c r="I134" s="8">
        <f>ROUND((H134*G134),2)</f>
        <v>0</v>
      </c>
      <c r="O134">
        <f>rekapitulace!H8</f>
        <v>21</v>
      </c>
      <c r="P134">
        <f>O134/100*I134</f>
        <v>0</v>
      </c>
    </row>
    <row r="135" ht="38.25">
      <c r="E135" s="11" t="s">
        <v>294</v>
      </c>
    </row>
    <row r="136" ht="140.25">
      <c r="E136" s="11" t="s">
        <v>295</v>
      </c>
    </row>
    <row r="137" spans="1:16" ht="51">
      <c r="A137" s="6">
        <v>42</v>
      </c>
      <c r="B137" s="6" t="s">
        <v>149</v>
      </c>
      <c r="C137" s="6" t="s">
        <v>296</v>
      </c>
      <c r="D137" s="6" t="s">
        <v>128</v>
      </c>
      <c r="E137" s="6" t="s">
        <v>297</v>
      </c>
      <c r="F137" s="6" t="s">
        <v>153</v>
      </c>
      <c r="G137" s="8">
        <v>21.21</v>
      </c>
      <c r="H137" s="10">
        <v>0</v>
      </c>
      <c r="I137" s="8">
        <f>ROUND((H137*G137),2)</f>
        <v>0</v>
      </c>
      <c r="O137">
        <f>rekapitulace!H8</f>
        <v>21</v>
      </c>
      <c r="P137">
        <f>O137/100*I137</f>
        <v>0</v>
      </c>
    </row>
    <row r="138" ht="12.75">
      <c r="E138" s="11" t="s">
        <v>298</v>
      </c>
    </row>
    <row r="139" ht="140.25">
      <c r="E139" s="11" t="s">
        <v>299</v>
      </c>
    </row>
    <row r="140" spans="1:16" ht="51">
      <c r="A140" s="6">
        <v>43</v>
      </c>
      <c r="B140" s="6" t="s">
        <v>149</v>
      </c>
      <c r="C140" s="6" t="s">
        <v>296</v>
      </c>
      <c r="D140" s="6" t="s">
        <v>139</v>
      </c>
      <c r="E140" s="6" t="s">
        <v>300</v>
      </c>
      <c r="F140" s="6" t="s">
        <v>153</v>
      </c>
      <c r="G140" s="8">
        <v>71</v>
      </c>
      <c r="H140" s="10">
        <v>0</v>
      </c>
      <c r="I140" s="8">
        <f>ROUND((H140*G140),2)</f>
        <v>0</v>
      </c>
      <c r="O140">
        <f>rekapitulace!H8</f>
        <v>21</v>
      </c>
      <c r="P140">
        <f>O140/100*I140</f>
        <v>0</v>
      </c>
    </row>
    <row r="141" ht="12.75">
      <c r="E141" s="11" t="s">
        <v>301</v>
      </c>
    </row>
    <row r="142" ht="140.25">
      <c r="E142" s="11" t="s">
        <v>299</v>
      </c>
    </row>
    <row r="143" spans="1:16" ht="63.75">
      <c r="A143" s="6">
        <v>44</v>
      </c>
      <c r="B143" s="6" t="s">
        <v>149</v>
      </c>
      <c r="C143" s="6" t="s">
        <v>302</v>
      </c>
      <c r="D143" s="6" t="s">
        <v>151</v>
      </c>
      <c r="E143" s="6" t="s">
        <v>303</v>
      </c>
      <c r="F143" s="6" t="s">
        <v>178</v>
      </c>
      <c r="G143" s="8">
        <v>54</v>
      </c>
      <c r="H143" s="10">
        <v>0</v>
      </c>
      <c r="I143" s="8">
        <f>ROUND((H143*G143),2)</f>
        <v>0</v>
      </c>
      <c r="O143">
        <f>rekapitulace!H8</f>
        <v>21</v>
      </c>
      <c r="P143">
        <f>O143/100*I143</f>
        <v>0</v>
      </c>
    </row>
    <row r="144" ht="12.75">
      <c r="E144" s="11" t="s">
        <v>304</v>
      </c>
    </row>
    <row r="145" ht="140.25">
      <c r="E145" s="11" t="s">
        <v>305</v>
      </c>
    </row>
    <row r="146" spans="1:16" ht="51">
      <c r="A146" s="6">
        <v>45</v>
      </c>
      <c r="B146" s="6" t="s">
        <v>149</v>
      </c>
      <c r="C146" s="6" t="s">
        <v>306</v>
      </c>
      <c r="D146" s="6" t="s">
        <v>151</v>
      </c>
      <c r="E146" s="6" t="s">
        <v>307</v>
      </c>
      <c r="F146" s="6" t="s">
        <v>178</v>
      </c>
      <c r="G146" s="8">
        <v>282</v>
      </c>
      <c r="H146" s="10">
        <v>0</v>
      </c>
      <c r="I146" s="8">
        <f>ROUND((H146*G146),2)</f>
        <v>0</v>
      </c>
      <c r="O146">
        <f>rekapitulace!H8</f>
        <v>21</v>
      </c>
      <c r="P146">
        <f>O146/100*I146</f>
        <v>0</v>
      </c>
    </row>
    <row r="147" ht="12.75">
      <c r="E147" s="11" t="s">
        <v>308</v>
      </c>
    </row>
    <row r="148" ht="140.25">
      <c r="E148" s="11" t="s">
        <v>305</v>
      </c>
    </row>
    <row r="149" spans="1:16" ht="51">
      <c r="A149" s="6">
        <v>46</v>
      </c>
      <c r="B149" s="6" t="s">
        <v>149</v>
      </c>
      <c r="C149" s="6" t="s">
        <v>309</v>
      </c>
      <c r="D149" s="6" t="s">
        <v>151</v>
      </c>
      <c r="E149" s="6" t="s">
        <v>310</v>
      </c>
      <c r="F149" s="6" t="s">
        <v>178</v>
      </c>
      <c r="G149" s="8">
        <v>783</v>
      </c>
      <c r="H149" s="10">
        <v>0</v>
      </c>
      <c r="I149" s="8">
        <f>ROUND((H149*G149),2)</f>
        <v>0</v>
      </c>
      <c r="O149">
        <f>rekapitulace!H8</f>
        <v>21</v>
      </c>
      <c r="P149">
        <f>O149/100*I149</f>
        <v>0</v>
      </c>
    </row>
    <row r="150" ht="12.75">
      <c r="E150" s="11" t="s">
        <v>311</v>
      </c>
    </row>
    <row r="151" ht="140.25">
      <c r="E151" s="11" t="s">
        <v>312</v>
      </c>
    </row>
    <row r="152" spans="1:16" ht="89.25">
      <c r="A152" s="6">
        <v>47</v>
      </c>
      <c r="B152" s="6" t="s">
        <v>149</v>
      </c>
      <c r="C152" s="6" t="s">
        <v>313</v>
      </c>
      <c r="D152" s="6" t="s">
        <v>151</v>
      </c>
      <c r="E152" s="6" t="s">
        <v>314</v>
      </c>
      <c r="F152" s="6" t="s">
        <v>178</v>
      </c>
      <c r="G152" s="8">
        <v>84.5</v>
      </c>
      <c r="H152" s="10">
        <v>0</v>
      </c>
      <c r="I152" s="8">
        <f>ROUND((H152*G152),2)</f>
        <v>0</v>
      </c>
      <c r="O152">
        <f>rekapitulace!H8</f>
        <v>21</v>
      </c>
      <c r="P152">
        <f>O152/100*I152</f>
        <v>0</v>
      </c>
    </row>
    <row r="153" ht="38.25">
      <c r="E153" s="11" t="s">
        <v>315</v>
      </c>
    </row>
    <row r="154" ht="140.25">
      <c r="E154" s="11" t="s">
        <v>312</v>
      </c>
    </row>
    <row r="155" spans="1:16" ht="63.75">
      <c r="A155" s="6">
        <v>48</v>
      </c>
      <c r="B155" s="6" t="s">
        <v>149</v>
      </c>
      <c r="C155" s="6" t="s">
        <v>316</v>
      </c>
      <c r="D155" s="6" t="s">
        <v>151</v>
      </c>
      <c r="E155" s="6" t="s">
        <v>317</v>
      </c>
      <c r="F155" s="6" t="s">
        <v>178</v>
      </c>
      <c r="G155" s="8">
        <v>32.6</v>
      </c>
      <c r="H155" s="10">
        <v>0</v>
      </c>
      <c r="I155" s="8">
        <f>ROUND((H155*G155),2)</f>
        <v>0</v>
      </c>
      <c r="O155">
        <f>rekapitulace!H8</f>
        <v>21</v>
      </c>
      <c r="P155">
        <f>O155/100*I155</f>
        <v>0</v>
      </c>
    </row>
    <row r="156" ht="12.75">
      <c r="E156" s="11" t="s">
        <v>318</v>
      </c>
    </row>
    <row r="157" ht="140.25">
      <c r="E157" s="11" t="s">
        <v>305</v>
      </c>
    </row>
    <row r="158" spans="1:16" ht="51">
      <c r="A158" s="6">
        <v>49</v>
      </c>
      <c r="B158" s="6" t="s">
        <v>149</v>
      </c>
      <c r="C158" s="6" t="s">
        <v>319</v>
      </c>
      <c r="D158" s="6" t="s">
        <v>151</v>
      </c>
      <c r="E158" s="6" t="s">
        <v>0</v>
      </c>
      <c r="F158" s="6" t="s">
        <v>178</v>
      </c>
      <c r="G158" s="8">
        <v>2.4</v>
      </c>
      <c r="H158" s="10">
        <v>0</v>
      </c>
      <c r="I158" s="8">
        <f>ROUND((H158*G158),2)</f>
        <v>0</v>
      </c>
      <c r="O158">
        <f>rekapitulace!H8</f>
        <v>21</v>
      </c>
      <c r="P158">
        <f>O158/100*I158</f>
        <v>0</v>
      </c>
    </row>
    <row r="159" ht="12.75">
      <c r="E159" s="11" t="s">
        <v>1</v>
      </c>
    </row>
    <row r="160" ht="140.25">
      <c r="E160" s="11" t="s">
        <v>305</v>
      </c>
    </row>
    <row r="161" spans="1:16" ht="63.75">
      <c r="A161" s="6">
        <v>50</v>
      </c>
      <c r="B161" s="6" t="s">
        <v>149</v>
      </c>
      <c r="C161" s="6" t="s">
        <v>2</v>
      </c>
      <c r="D161" s="6" t="s">
        <v>151</v>
      </c>
      <c r="E161" s="6" t="s">
        <v>3</v>
      </c>
      <c r="F161" s="6" t="s">
        <v>178</v>
      </c>
      <c r="G161" s="8">
        <v>112.8</v>
      </c>
      <c r="H161" s="10">
        <v>0</v>
      </c>
      <c r="I161" s="8">
        <f>ROUND((H161*G161),2)</f>
        <v>0</v>
      </c>
      <c r="O161">
        <f>rekapitulace!H8</f>
        <v>21</v>
      </c>
      <c r="P161">
        <f>O161/100*I161</f>
        <v>0</v>
      </c>
    </row>
    <row r="162" ht="12.75">
      <c r="E162" s="11" t="s">
        <v>4</v>
      </c>
    </row>
    <row r="163" ht="89.25">
      <c r="E163" s="11" t="s">
        <v>5</v>
      </c>
    </row>
    <row r="164" spans="1:16" ht="38.25">
      <c r="A164" s="6">
        <v>51</v>
      </c>
      <c r="B164" s="6" t="s">
        <v>149</v>
      </c>
      <c r="C164" s="6" t="s">
        <v>6</v>
      </c>
      <c r="D164" s="6" t="s">
        <v>151</v>
      </c>
      <c r="E164" s="6" t="s">
        <v>7</v>
      </c>
      <c r="F164" s="6" t="s">
        <v>205</v>
      </c>
      <c r="G164" s="8">
        <v>30.13</v>
      </c>
      <c r="H164" s="10">
        <v>0</v>
      </c>
      <c r="I164" s="8">
        <f>ROUND((H164*G164),2)</f>
        <v>0</v>
      </c>
      <c r="O164">
        <f>rekapitulace!H8</f>
        <v>21</v>
      </c>
      <c r="P164">
        <f>O164/100*I164</f>
        <v>0</v>
      </c>
    </row>
    <row r="165" ht="12.75">
      <c r="E165" s="11" t="s">
        <v>8</v>
      </c>
    </row>
    <row r="166" ht="38.25">
      <c r="E166" s="11" t="s">
        <v>9</v>
      </c>
    </row>
    <row r="167" spans="1:16" ht="12.75" customHeight="1">
      <c r="A167" s="12"/>
      <c r="B167" s="12"/>
      <c r="C167" s="12" t="s">
        <v>142</v>
      </c>
      <c r="D167" s="12"/>
      <c r="E167" s="12" t="s">
        <v>275</v>
      </c>
      <c r="F167" s="12"/>
      <c r="G167" s="12"/>
      <c r="H167" s="12"/>
      <c r="I167" s="12">
        <f>SUM(I119:I166)</f>
        <v>0</v>
      </c>
      <c r="P167">
        <f>ROUND(SUM(P119:P166),2)</f>
        <v>0</v>
      </c>
    </row>
    <row r="169" spans="1:9" ht="12.75" customHeight="1">
      <c r="A169" s="7"/>
      <c r="B169" s="7"/>
      <c r="C169" s="7" t="s">
        <v>145</v>
      </c>
      <c r="D169" s="7"/>
      <c r="E169" s="7" t="s">
        <v>10</v>
      </c>
      <c r="F169" s="7"/>
      <c r="G169" s="9"/>
      <c r="H169" s="7"/>
      <c r="I169" s="9"/>
    </row>
    <row r="170" spans="1:16" ht="63.75">
      <c r="A170" s="6">
        <v>52</v>
      </c>
      <c r="B170" s="6" t="s">
        <v>149</v>
      </c>
      <c r="C170" s="6" t="s">
        <v>11</v>
      </c>
      <c r="D170" s="6" t="s">
        <v>151</v>
      </c>
      <c r="E170" s="6" t="s">
        <v>12</v>
      </c>
      <c r="F170" s="6" t="s">
        <v>205</v>
      </c>
      <c r="G170" s="8">
        <v>58</v>
      </c>
      <c r="H170" s="10">
        <v>0</v>
      </c>
      <c r="I170" s="8">
        <f>ROUND((H170*G170),2)</f>
        <v>0</v>
      </c>
      <c r="O170">
        <f>rekapitulace!H8</f>
        <v>21</v>
      </c>
      <c r="P170">
        <f>O170/100*I170</f>
        <v>0</v>
      </c>
    </row>
    <row r="171" ht="12.75">
      <c r="E171" s="11" t="s">
        <v>13</v>
      </c>
    </row>
    <row r="172" ht="242.25">
      <c r="E172" s="11" t="s">
        <v>14</v>
      </c>
    </row>
    <row r="173" spans="1:16" ht="51">
      <c r="A173" s="6">
        <v>53</v>
      </c>
      <c r="B173" s="6" t="s">
        <v>149</v>
      </c>
      <c r="C173" s="6" t="s">
        <v>15</v>
      </c>
      <c r="D173" s="6" t="s">
        <v>151</v>
      </c>
      <c r="E173" s="6" t="s">
        <v>16</v>
      </c>
      <c r="F173" s="6" t="s">
        <v>182</v>
      </c>
      <c r="G173" s="8">
        <v>18</v>
      </c>
      <c r="H173" s="10">
        <v>0</v>
      </c>
      <c r="I173" s="8">
        <f>ROUND((H173*G173),2)</f>
        <v>0</v>
      </c>
      <c r="O173">
        <f>rekapitulace!H8</f>
        <v>21</v>
      </c>
      <c r="P173">
        <f>O173/100*I173</f>
        <v>0</v>
      </c>
    </row>
    <row r="174" ht="12.75">
      <c r="E174" s="11" t="s">
        <v>17</v>
      </c>
    </row>
    <row r="175" ht="76.5">
      <c r="E175" s="11" t="s">
        <v>18</v>
      </c>
    </row>
    <row r="176" spans="1:16" ht="38.25">
      <c r="A176" s="6">
        <v>54</v>
      </c>
      <c r="B176" s="6" t="s">
        <v>149</v>
      </c>
      <c r="C176" s="6" t="s">
        <v>19</v>
      </c>
      <c r="D176" s="6" t="s">
        <v>151</v>
      </c>
      <c r="E176" s="6" t="s">
        <v>20</v>
      </c>
      <c r="F176" s="6" t="s">
        <v>182</v>
      </c>
      <c r="G176" s="8">
        <v>30</v>
      </c>
      <c r="H176" s="10">
        <v>0</v>
      </c>
      <c r="I176" s="8">
        <f>ROUND((H176*G176),2)</f>
        <v>0</v>
      </c>
      <c r="O176">
        <f>rekapitulace!H8</f>
        <v>21</v>
      </c>
      <c r="P176">
        <f>O176/100*I176</f>
        <v>0</v>
      </c>
    </row>
    <row r="177" ht="25.5">
      <c r="E177" s="11" t="s">
        <v>21</v>
      </c>
    </row>
    <row r="178" spans="1:16" ht="63.75">
      <c r="A178" s="6">
        <v>55</v>
      </c>
      <c r="B178" s="6" t="s">
        <v>149</v>
      </c>
      <c r="C178" s="6" t="s">
        <v>22</v>
      </c>
      <c r="D178" s="6" t="s">
        <v>151</v>
      </c>
      <c r="E178" s="6" t="s">
        <v>23</v>
      </c>
      <c r="F178" s="6" t="s">
        <v>182</v>
      </c>
      <c r="G178" s="8">
        <v>16</v>
      </c>
      <c r="H178" s="10">
        <v>0</v>
      </c>
      <c r="I178" s="8">
        <f>ROUND((H178*G178),2)</f>
        <v>0</v>
      </c>
      <c r="O178">
        <f>rekapitulace!H8</f>
        <v>21</v>
      </c>
      <c r="P178">
        <f>O178/100*I178</f>
        <v>0</v>
      </c>
    </row>
    <row r="179" ht="38.25">
      <c r="E179" s="11" t="s">
        <v>24</v>
      </c>
    </row>
    <row r="180" spans="1:16" ht="12.75" customHeight="1">
      <c r="A180" s="12"/>
      <c r="B180" s="12"/>
      <c r="C180" s="12" t="s">
        <v>145</v>
      </c>
      <c r="D180" s="12"/>
      <c r="E180" s="12" t="s">
        <v>10</v>
      </c>
      <c r="F180" s="12"/>
      <c r="G180" s="12"/>
      <c r="H180" s="12"/>
      <c r="I180" s="12">
        <f>SUM(I170:I179)</f>
        <v>0</v>
      </c>
      <c r="P180">
        <f>ROUND(SUM(P170:P179),2)</f>
        <v>0</v>
      </c>
    </row>
    <row r="182" spans="1:9" ht="12.75" customHeight="1">
      <c r="A182" s="7"/>
      <c r="B182" s="7"/>
      <c r="C182" s="7" t="s">
        <v>146</v>
      </c>
      <c r="D182" s="7"/>
      <c r="E182" s="7" t="s">
        <v>25</v>
      </c>
      <c r="F182" s="7"/>
      <c r="G182" s="9"/>
      <c r="H182" s="7"/>
      <c r="I182" s="9"/>
    </row>
    <row r="183" spans="1:16" ht="38.25">
      <c r="A183" s="6">
        <v>56</v>
      </c>
      <c r="B183" s="6" t="s">
        <v>149</v>
      </c>
      <c r="C183" s="6" t="s">
        <v>26</v>
      </c>
      <c r="D183" s="6" t="s">
        <v>151</v>
      </c>
      <c r="E183" s="6" t="s">
        <v>27</v>
      </c>
      <c r="F183" s="6" t="s">
        <v>178</v>
      </c>
      <c r="G183" s="8">
        <v>9</v>
      </c>
      <c r="H183" s="10">
        <v>0</v>
      </c>
      <c r="I183" s="8">
        <f>ROUND((H183*G183),2)</f>
        <v>0</v>
      </c>
      <c r="O183">
        <f>rekapitulace!H8</f>
        <v>21</v>
      </c>
      <c r="P183">
        <f>O183/100*I183</f>
        <v>0</v>
      </c>
    </row>
    <row r="184" ht="12.75">
      <c r="E184" s="11" t="s">
        <v>28</v>
      </c>
    </row>
    <row r="185" ht="38.25">
      <c r="E185" s="11" t="s">
        <v>29</v>
      </c>
    </row>
    <row r="186" spans="1:16" ht="51">
      <c r="A186" s="6">
        <v>57</v>
      </c>
      <c r="B186" s="6" t="s">
        <v>149</v>
      </c>
      <c r="C186" s="6" t="s">
        <v>30</v>
      </c>
      <c r="D186" s="6" t="s">
        <v>151</v>
      </c>
      <c r="E186" s="6" t="s">
        <v>31</v>
      </c>
      <c r="F186" s="6" t="s">
        <v>205</v>
      </c>
      <c r="G186" s="8">
        <v>227.85</v>
      </c>
      <c r="H186" s="10">
        <v>0</v>
      </c>
      <c r="I186" s="8">
        <f>ROUND((H186*G186),2)</f>
        <v>0</v>
      </c>
      <c r="O186">
        <f>rekapitulace!H8</f>
        <v>21</v>
      </c>
      <c r="P186">
        <f>O186/100*I186</f>
        <v>0</v>
      </c>
    </row>
    <row r="187" ht="12.75">
      <c r="E187" s="11" t="s">
        <v>32</v>
      </c>
    </row>
    <row r="188" ht="51">
      <c r="E188" s="11" t="s">
        <v>33</v>
      </c>
    </row>
    <row r="189" spans="1:16" ht="51">
      <c r="A189" s="6">
        <v>58</v>
      </c>
      <c r="B189" s="6" t="s">
        <v>149</v>
      </c>
      <c r="C189" s="6" t="s">
        <v>34</v>
      </c>
      <c r="D189" s="6" t="s">
        <v>151</v>
      </c>
      <c r="E189" s="6" t="s">
        <v>35</v>
      </c>
      <c r="F189" s="6" t="s">
        <v>205</v>
      </c>
      <c r="G189" s="8">
        <v>14</v>
      </c>
      <c r="H189" s="10">
        <v>0</v>
      </c>
      <c r="I189" s="8">
        <f>ROUND((H189*G189),2)</f>
        <v>0</v>
      </c>
      <c r="O189">
        <f>rekapitulace!H8</f>
        <v>21</v>
      </c>
      <c r="P189">
        <f>O189/100*I189</f>
        <v>0</v>
      </c>
    </row>
    <row r="190" ht="12.75">
      <c r="E190" s="11" t="s">
        <v>36</v>
      </c>
    </row>
    <row r="191" ht="51">
      <c r="E191" s="11" t="s">
        <v>37</v>
      </c>
    </row>
    <row r="192" spans="1:16" ht="51">
      <c r="A192" s="6">
        <v>59</v>
      </c>
      <c r="B192" s="6" t="s">
        <v>149</v>
      </c>
      <c r="C192" s="6" t="s">
        <v>38</v>
      </c>
      <c r="D192" s="6" t="s">
        <v>151</v>
      </c>
      <c r="E192" s="6" t="s">
        <v>39</v>
      </c>
      <c r="F192" s="6" t="s">
        <v>205</v>
      </c>
      <c r="G192" s="8">
        <v>1067.85</v>
      </c>
      <c r="H192" s="10">
        <v>0</v>
      </c>
      <c r="I192" s="8">
        <f>ROUND((H192*G192),2)</f>
        <v>0</v>
      </c>
      <c r="O192">
        <f>rekapitulace!H8</f>
        <v>21</v>
      </c>
      <c r="P192">
        <f>O192/100*I192</f>
        <v>0</v>
      </c>
    </row>
    <row r="193" ht="12.75">
      <c r="E193" s="11" t="s">
        <v>40</v>
      </c>
    </row>
    <row r="194" ht="51">
      <c r="E194" s="11" t="s">
        <v>37</v>
      </c>
    </row>
    <row r="195" spans="1:16" ht="38.25">
      <c r="A195" s="6">
        <v>60</v>
      </c>
      <c r="B195" s="6" t="s">
        <v>149</v>
      </c>
      <c r="C195" s="6" t="s">
        <v>41</v>
      </c>
      <c r="D195" s="6" t="s">
        <v>151</v>
      </c>
      <c r="E195" s="6" t="s">
        <v>42</v>
      </c>
      <c r="F195" s="6" t="s">
        <v>205</v>
      </c>
      <c r="G195" s="8">
        <v>30.13</v>
      </c>
      <c r="H195" s="10">
        <v>0</v>
      </c>
      <c r="I195" s="8">
        <f>ROUND((H195*G195),2)</f>
        <v>0</v>
      </c>
      <c r="O195">
        <f>rekapitulace!H8</f>
        <v>21</v>
      </c>
      <c r="P195">
        <f>O195/100*I195</f>
        <v>0</v>
      </c>
    </row>
    <row r="196" ht="12.75">
      <c r="E196" s="11" t="s">
        <v>43</v>
      </c>
    </row>
    <row r="197" ht="12.75">
      <c r="E197" s="11" t="s">
        <v>44</v>
      </c>
    </row>
    <row r="198" spans="1:16" ht="51">
      <c r="A198" s="6">
        <v>61</v>
      </c>
      <c r="B198" s="6" t="s">
        <v>149</v>
      </c>
      <c r="C198" s="6" t="s">
        <v>45</v>
      </c>
      <c r="D198" s="6" t="s">
        <v>151</v>
      </c>
      <c r="E198" s="6" t="s">
        <v>46</v>
      </c>
      <c r="F198" s="6" t="s">
        <v>178</v>
      </c>
      <c r="G198" s="8">
        <v>2011</v>
      </c>
      <c r="H198" s="10">
        <v>0</v>
      </c>
      <c r="I198" s="8">
        <f>ROUND((H198*G198),2)</f>
        <v>0</v>
      </c>
      <c r="O198">
        <f>rekapitulace!H8</f>
        <v>21</v>
      </c>
      <c r="P198">
        <f>O198/100*I198</f>
        <v>0</v>
      </c>
    </row>
    <row r="199" ht="12.75">
      <c r="E199" s="11" t="s">
        <v>47</v>
      </c>
    </row>
    <row r="200" ht="12.75">
      <c r="E200" s="11" t="s">
        <v>48</v>
      </c>
    </row>
    <row r="201" spans="1:16" ht="63.75">
      <c r="A201" s="6">
        <v>62</v>
      </c>
      <c r="B201" s="6" t="s">
        <v>149</v>
      </c>
      <c r="C201" s="6" t="s">
        <v>49</v>
      </c>
      <c r="D201" s="6" t="s">
        <v>151</v>
      </c>
      <c r="E201" s="6" t="s">
        <v>50</v>
      </c>
      <c r="F201" s="6" t="s">
        <v>182</v>
      </c>
      <c r="G201" s="8">
        <v>14</v>
      </c>
      <c r="H201" s="10">
        <v>0</v>
      </c>
      <c r="I201" s="8">
        <f>ROUND((H201*G201),2)</f>
        <v>0</v>
      </c>
      <c r="O201">
        <f>rekapitulace!H8</f>
        <v>21</v>
      </c>
      <c r="P201">
        <f>O201/100*I201</f>
        <v>0</v>
      </c>
    </row>
    <row r="202" ht="76.5">
      <c r="E202" s="11" t="s">
        <v>51</v>
      </c>
    </row>
    <row r="203" spans="1:16" ht="76.5">
      <c r="A203" s="6">
        <v>63</v>
      </c>
      <c r="B203" s="6" t="s">
        <v>149</v>
      </c>
      <c r="C203" s="6" t="s">
        <v>52</v>
      </c>
      <c r="D203" s="6" t="s">
        <v>151</v>
      </c>
      <c r="E203" s="6" t="s">
        <v>53</v>
      </c>
      <c r="F203" s="6" t="s">
        <v>178</v>
      </c>
      <c r="G203" s="8">
        <v>20.4</v>
      </c>
      <c r="H203" s="10">
        <v>0</v>
      </c>
      <c r="I203" s="8">
        <f>ROUND((H203*G203),2)</f>
        <v>0</v>
      </c>
      <c r="O203">
        <f>rekapitulace!H8</f>
        <v>21</v>
      </c>
      <c r="P203">
        <f>O203/100*I203</f>
        <v>0</v>
      </c>
    </row>
    <row r="204" ht="12.75">
      <c r="E204" s="11" t="s">
        <v>54</v>
      </c>
    </row>
    <row r="205" ht="76.5">
      <c r="E205" s="11" t="s">
        <v>55</v>
      </c>
    </row>
    <row r="206" spans="1:16" ht="12.75" customHeight="1">
      <c r="A206" s="12"/>
      <c r="B206" s="12"/>
      <c r="C206" s="12" t="s">
        <v>146</v>
      </c>
      <c r="D206" s="12"/>
      <c r="E206" s="12" t="s">
        <v>25</v>
      </c>
      <c r="F206" s="12"/>
      <c r="G206" s="12"/>
      <c r="H206" s="12"/>
      <c r="I206" s="12">
        <f>SUM(I183:I205)</f>
        <v>0</v>
      </c>
      <c r="P206">
        <f>ROUND(SUM(P183:P205),2)</f>
        <v>0</v>
      </c>
    </row>
    <row r="208" spans="1:16" ht="12.75" customHeight="1">
      <c r="A208" s="12"/>
      <c r="B208" s="12"/>
      <c r="C208" s="12"/>
      <c r="D208" s="12"/>
      <c r="E208" s="12" t="s">
        <v>56</v>
      </c>
      <c r="F208" s="12"/>
      <c r="G208" s="12"/>
      <c r="H208" s="12"/>
      <c r="I208" s="12">
        <f>+I30+I89+I104+I110+I116+I167+I180+I206</f>
        <v>0</v>
      </c>
      <c r="P208">
        <f>+P30+P89+P104+P110+P116+P167+P180+P206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6"/>
  <sheetViews>
    <sheetView zoomScalePageLayoutView="0" workbookViewId="0" topLeftCell="A1">
      <pane ySplit="10" topLeftCell="BM146" activePane="bottomLeft" state="frozen"/>
      <selection pane="topLeft" activeCell="A1" sqref="A1"/>
      <selection pane="bottomLeft" activeCell="H161" sqref="H16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116</v>
      </c>
    </row>
    <row r="2" ht="12.75" customHeight="1">
      <c r="C2" s="1" t="s">
        <v>117</v>
      </c>
    </row>
    <row r="4" spans="1:5" ht="12.75" customHeight="1">
      <c r="A4" t="s">
        <v>118</v>
      </c>
      <c r="C4" s="5" t="s">
        <v>121</v>
      </c>
      <c r="D4" s="5"/>
      <c r="E4" s="5" t="s">
        <v>122</v>
      </c>
    </row>
    <row r="5" spans="1:5" ht="12.75" customHeight="1">
      <c r="A5" t="s">
        <v>119</v>
      </c>
      <c r="C5" s="5" t="s">
        <v>57</v>
      </c>
      <c r="D5" s="5"/>
      <c r="E5" s="5" t="s">
        <v>58</v>
      </c>
    </row>
    <row r="6" spans="1:5" ht="12.75" customHeight="1">
      <c r="A6" t="s">
        <v>120</v>
      </c>
      <c r="C6" s="5" t="s">
        <v>59</v>
      </c>
      <c r="D6" s="5"/>
      <c r="E6" s="5" t="s">
        <v>126</v>
      </c>
    </row>
    <row r="7" spans="3:5" ht="12.75" customHeight="1">
      <c r="C7" s="5"/>
      <c r="D7" s="5"/>
      <c r="E7" s="5"/>
    </row>
    <row r="8" spans="1:16" ht="12.75" customHeight="1">
      <c r="A8" s="13" t="s">
        <v>127</v>
      </c>
      <c r="B8" s="13" t="s">
        <v>129</v>
      </c>
      <c r="C8" s="13" t="s">
        <v>130</v>
      </c>
      <c r="D8" s="13" t="s">
        <v>131</v>
      </c>
      <c r="E8" s="13" t="s">
        <v>132</v>
      </c>
      <c r="F8" s="13" t="s">
        <v>133</v>
      </c>
      <c r="G8" s="13" t="s">
        <v>134</v>
      </c>
      <c r="H8" s="13" t="s">
        <v>135</v>
      </c>
      <c r="I8" s="13"/>
      <c r="O8" t="s">
        <v>138</v>
      </c>
      <c r="P8" t="s">
        <v>114</v>
      </c>
    </row>
    <row r="9" spans="1:15" ht="14.25">
      <c r="A9" s="13"/>
      <c r="B9" s="13"/>
      <c r="C9" s="13"/>
      <c r="D9" s="13"/>
      <c r="E9" s="13"/>
      <c r="F9" s="13"/>
      <c r="G9" s="13"/>
      <c r="H9" s="4" t="s">
        <v>136</v>
      </c>
      <c r="I9" s="4" t="s">
        <v>137</v>
      </c>
      <c r="O9" t="s">
        <v>114</v>
      </c>
    </row>
    <row r="10" spans="1:9" ht="14.25">
      <c r="A10" s="4" t="s">
        <v>128</v>
      </c>
      <c r="B10" s="4" t="s">
        <v>139</v>
      </c>
      <c r="C10" s="4" t="s">
        <v>140</v>
      </c>
      <c r="D10" s="4" t="s">
        <v>141</v>
      </c>
      <c r="E10" s="4" t="s">
        <v>142</v>
      </c>
      <c r="F10" s="4" t="s">
        <v>143</v>
      </c>
      <c r="G10" s="4" t="s">
        <v>144</v>
      </c>
      <c r="H10" s="4" t="s">
        <v>145</v>
      </c>
      <c r="I10" s="4" t="s">
        <v>146</v>
      </c>
    </row>
    <row r="11" spans="1:9" ht="12.75" customHeight="1">
      <c r="A11" s="7"/>
      <c r="B11" s="7"/>
      <c r="C11" s="7" t="s">
        <v>148</v>
      </c>
      <c r="D11" s="7"/>
      <c r="E11" s="7" t="s">
        <v>147</v>
      </c>
      <c r="F11" s="7"/>
      <c r="G11" s="9"/>
      <c r="H11" s="7"/>
      <c r="I11" s="9"/>
    </row>
    <row r="12" spans="1:16" ht="51">
      <c r="A12" s="6">
        <v>1</v>
      </c>
      <c r="B12" s="6" t="s">
        <v>149</v>
      </c>
      <c r="C12" s="6" t="s">
        <v>150</v>
      </c>
      <c r="D12" s="6" t="s">
        <v>151</v>
      </c>
      <c r="E12" s="6" t="s">
        <v>152</v>
      </c>
      <c r="F12" s="6" t="s">
        <v>153</v>
      </c>
      <c r="G12" s="8">
        <v>13</v>
      </c>
      <c r="H12" s="10">
        <v>0</v>
      </c>
      <c r="I12" s="8">
        <f>ROUND((H12*G12),2)</f>
        <v>0</v>
      </c>
      <c r="O12">
        <f>rekapitulace!H8</f>
        <v>21</v>
      </c>
      <c r="P12">
        <f>O12/100*I12</f>
        <v>0</v>
      </c>
    </row>
    <row r="13" ht="12.75">
      <c r="E13" s="11" t="s">
        <v>60</v>
      </c>
    </row>
    <row r="14" ht="25.5">
      <c r="E14" s="11" t="s">
        <v>155</v>
      </c>
    </row>
    <row r="15" spans="1:16" ht="63.75">
      <c r="A15" s="6">
        <v>2</v>
      </c>
      <c r="B15" s="6" t="s">
        <v>149</v>
      </c>
      <c r="C15" s="6" t="s">
        <v>156</v>
      </c>
      <c r="D15" s="6" t="s">
        <v>151</v>
      </c>
      <c r="E15" s="6" t="s">
        <v>157</v>
      </c>
      <c r="F15" s="6" t="s">
        <v>158</v>
      </c>
      <c r="G15" s="8">
        <v>2</v>
      </c>
      <c r="H15" s="10">
        <v>0</v>
      </c>
      <c r="I15" s="8">
        <f>ROUND((H15*G15),2)</f>
        <v>0</v>
      </c>
      <c r="O15">
        <f>rekapitulace!H8</f>
        <v>21</v>
      </c>
      <c r="P15">
        <f>O15/100*I15</f>
        <v>0</v>
      </c>
    </row>
    <row r="16" ht="12.75">
      <c r="E16" s="11" t="s">
        <v>159</v>
      </c>
    </row>
    <row r="17" spans="1:16" ht="51">
      <c r="A17" s="6">
        <v>3</v>
      </c>
      <c r="B17" s="6" t="s">
        <v>149</v>
      </c>
      <c r="C17" s="6" t="s">
        <v>160</v>
      </c>
      <c r="D17" s="6" t="s">
        <v>151</v>
      </c>
      <c r="E17" s="6" t="s">
        <v>161</v>
      </c>
      <c r="F17" s="6" t="s">
        <v>158</v>
      </c>
      <c r="G17" s="8">
        <v>1</v>
      </c>
      <c r="H17" s="10">
        <v>0</v>
      </c>
      <c r="I17" s="8">
        <f>ROUND((H17*G17),2)</f>
        <v>0</v>
      </c>
      <c r="O17">
        <f>rekapitulace!H8</f>
        <v>21</v>
      </c>
      <c r="P17">
        <f>O17/100*I17</f>
        <v>0</v>
      </c>
    </row>
    <row r="18" ht="12.75">
      <c r="E18" s="11" t="s">
        <v>162</v>
      </c>
    </row>
    <row r="19" spans="1:16" ht="63.75">
      <c r="A19" s="6">
        <v>4</v>
      </c>
      <c r="B19" s="6" t="s">
        <v>149</v>
      </c>
      <c r="C19" s="6" t="s">
        <v>163</v>
      </c>
      <c r="D19" s="6" t="s">
        <v>151</v>
      </c>
      <c r="E19" s="6" t="s">
        <v>164</v>
      </c>
      <c r="F19" s="6" t="s">
        <v>158</v>
      </c>
      <c r="G19" s="8">
        <v>1</v>
      </c>
      <c r="H19" s="10">
        <v>0</v>
      </c>
      <c r="I19" s="8">
        <f>ROUND((H19*G19),2)</f>
        <v>0</v>
      </c>
      <c r="O19">
        <f>rekapitulace!H8</f>
        <v>21</v>
      </c>
      <c r="P19">
        <f>O19/100*I19</f>
        <v>0</v>
      </c>
    </row>
    <row r="20" ht="12.75">
      <c r="E20" s="11" t="s">
        <v>162</v>
      </c>
    </row>
    <row r="21" spans="1:16" ht="25.5">
      <c r="A21" s="6">
        <v>5</v>
      </c>
      <c r="B21" s="6" t="s">
        <v>149</v>
      </c>
      <c r="C21" s="6" t="s">
        <v>165</v>
      </c>
      <c r="D21" s="6" t="s">
        <v>128</v>
      </c>
      <c r="E21" s="6" t="s">
        <v>166</v>
      </c>
      <c r="F21" s="6" t="s">
        <v>158</v>
      </c>
      <c r="G21" s="8">
        <v>1</v>
      </c>
      <c r="H21" s="10">
        <v>0</v>
      </c>
      <c r="I21" s="8">
        <f>ROUND((H21*G21),2)</f>
        <v>0</v>
      </c>
      <c r="O21">
        <f>rekapitulace!H8</f>
        <v>21</v>
      </c>
      <c r="P21">
        <f>O21/100*I21</f>
        <v>0</v>
      </c>
    </row>
    <row r="22" ht="12.75">
      <c r="E22" s="11" t="s">
        <v>167</v>
      </c>
    </row>
    <row r="23" spans="1:16" ht="51">
      <c r="A23" s="6">
        <v>6</v>
      </c>
      <c r="B23" s="6" t="s">
        <v>149</v>
      </c>
      <c r="C23" s="6" t="s">
        <v>165</v>
      </c>
      <c r="D23" s="6" t="s">
        <v>139</v>
      </c>
      <c r="E23" s="6" t="s">
        <v>168</v>
      </c>
      <c r="F23" s="6" t="s">
        <v>158</v>
      </c>
      <c r="G23" s="8">
        <v>1</v>
      </c>
      <c r="H23" s="10">
        <v>0</v>
      </c>
      <c r="I23" s="8">
        <f>ROUND((H23*G23),2)</f>
        <v>0</v>
      </c>
      <c r="O23">
        <f>rekapitulace!H8</f>
        <v>21</v>
      </c>
      <c r="P23">
        <f>O23/100*I23</f>
        <v>0</v>
      </c>
    </row>
    <row r="24" ht="12.75">
      <c r="E24" s="11" t="s">
        <v>167</v>
      </c>
    </row>
    <row r="25" spans="1:16" ht="51">
      <c r="A25" s="6">
        <v>7</v>
      </c>
      <c r="B25" s="6" t="s">
        <v>149</v>
      </c>
      <c r="C25" s="6" t="s">
        <v>169</v>
      </c>
      <c r="D25" s="6" t="s">
        <v>151</v>
      </c>
      <c r="E25" s="6" t="s">
        <v>170</v>
      </c>
      <c r="F25" s="6" t="s">
        <v>158</v>
      </c>
      <c r="G25" s="8">
        <v>1</v>
      </c>
      <c r="H25" s="10">
        <v>0</v>
      </c>
      <c r="I25" s="8">
        <f>ROUND((H25*G25),2)</f>
        <v>0</v>
      </c>
      <c r="O25">
        <f>rekapitulace!H8</f>
        <v>21</v>
      </c>
      <c r="P25">
        <f>O25/100*I25</f>
        <v>0</v>
      </c>
    </row>
    <row r="26" ht="25.5">
      <c r="E26" s="11" t="s">
        <v>171</v>
      </c>
    </row>
    <row r="27" spans="1:16" ht="12.75" customHeight="1">
      <c r="A27" s="12"/>
      <c r="B27" s="12"/>
      <c r="C27" s="12" t="s">
        <v>148</v>
      </c>
      <c r="D27" s="12"/>
      <c r="E27" s="12" t="s">
        <v>147</v>
      </c>
      <c r="F27" s="12"/>
      <c r="G27" s="12"/>
      <c r="H27" s="12"/>
      <c r="I27" s="12">
        <f>SUM(I12:I26)</f>
        <v>0</v>
      </c>
      <c r="P27">
        <f>ROUND(SUM(P12:P26),2)</f>
        <v>0</v>
      </c>
    </row>
    <row r="29" spans="1:9" ht="12.75" customHeight="1">
      <c r="A29" s="7"/>
      <c r="B29" s="7"/>
      <c r="C29" s="7" t="s">
        <v>128</v>
      </c>
      <c r="D29" s="7"/>
      <c r="E29" s="7" t="s">
        <v>175</v>
      </c>
      <c r="F29" s="7"/>
      <c r="G29" s="9"/>
      <c r="H29" s="7"/>
      <c r="I29" s="9"/>
    </row>
    <row r="30" spans="1:16" ht="38.25">
      <c r="A30" s="6">
        <v>8</v>
      </c>
      <c r="B30" s="6" t="s">
        <v>149</v>
      </c>
      <c r="C30" s="6" t="s">
        <v>176</v>
      </c>
      <c r="D30" s="6" t="s">
        <v>151</v>
      </c>
      <c r="E30" s="6" t="s">
        <v>177</v>
      </c>
      <c r="F30" s="6" t="s">
        <v>178</v>
      </c>
      <c r="G30" s="8">
        <v>30</v>
      </c>
      <c r="H30" s="10">
        <v>0</v>
      </c>
      <c r="I30" s="8">
        <f>ROUND((H30*G30),2)</f>
        <v>0</v>
      </c>
      <c r="O30">
        <f>rekapitulace!H8</f>
        <v>21</v>
      </c>
      <c r="P30">
        <f>O30/100*I30</f>
        <v>0</v>
      </c>
    </row>
    <row r="31" ht="38.25">
      <c r="E31" s="11" t="s">
        <v>179</v>
      </c>
    </row>
    <row r="32" spans="1:16" ht="38.25">
      <c r="A32" s="6">
        <v>9</v>
      </c>
      <c r="B32" s="6" t="s">
        <v>149</v>
      </c>
      <c r="C32" s="6" t="s">
        <v>180</v>
      </c>
      <c r="D32" s="6" t="s">
        <v>151</v>
      </c>
      <c r="E32" s="6" t="s">
        <v>61</v>
      </c>
      <c r="F32" s="6" t="s">
        <v>182</v>
      </c>
      <c r="G32" s="8">
        <v>2</v>
      </c>
      <c r="H32" s="10">
        <v>0</v>
      </c>
      <c r="I32" s="8">
        <f>ROUND((H32*G32),2)</f>
        <v>0</v>
      </c>
      <c r="O32">
        <f>rekapitulace!H8</f>
        <v>21</v>
      </c>
      <c r="P32">
        <f>O32/100*I32</f>
        <v>0</v>
      </c>
    </row>
    <row r="33" ht="165.75">
      <c r="E33" s="11" t="s">
        <v>183</v>
      </c>
    </row>
    <row r="34" spans="1:16" ht="25.5">
      <c r="A34" s="6">
        <v>10</v>
      </c>
      <c r="B34" s="6" t="s">
        <v>149</v>
      </c>
      <c r="C34" s="6" t="s">
        <v>184</v>
      </c>
      <c r="D34" s="6" t="s">
        <v>151</v>
      </c>
      <c r="E34" s="6" t="s">
        <v>185</v>
      </c>
      <c r="F34" s="6" t="s">
        <v>182</v>
      </c>
      <c r="G34" s="8">
        <v>2</v>
      </c>
      <c r="H34" s="10">
        <v>0</v>
      </c>
      <c r="I34" s="8">
        <f>ROUND((H34*G34),2)</f>
        <v>0</v>
      </c>
      <c r="O34">
        <f>rekapitulace!H8</f>
        <v>21</v>
      </c>
      <c r="P34">
        <f>O34/100*I34</f>
        <v>0</v>
      </c>
    </row>
    <row r="35" ht="89.25">
      <c r="E35" s="11" t="s">
        <v>186</v>
      </c>
    </row>
    <row r="36" spans="1:16" ht="63.75">
      <c r="A36" s="6">
        <v>11</v>
      </c>
      <c r="B36" s="6" t="s">
        <v>149</v>
      </c>
      <c r="C36" s="6" t="s">
        <v>187</v>
      </c>
      <c r="D36" s="6" t="s">
        <v>151</v>
      </c>
      <c r="E36" s="6" t="s">
        <v>62</v>
      </c>
      <c r="F36" s="6" t="s">
        <v>153</v>
      </c>
      <c r="G36" s="8">
        <v>13</v>
      </c>
      <c r="H36" s="10">
        <v>0</v>
      </c>
      <c r="I36" s="8">
        <f>ROUND((H36*G36),2)</f>
        <v>0</v>
      </c>
      <c r="O36">
        <f>rekapitulace!H8</f>
        <v>21</v>
      </c>
      <c r="P36">
        <f>O36/100*I36</f>
        <v>0</v>
      </c>
    </row>
    <row r="37" ht="12.75">
      <c r="E37" s="11" t="s">
        <v>60</v>
      </c>
    </row>
    <row r="38" ht="63.75">
      <c r="E38" s="11" t="s">
        <v>190</v>
      </c>
    </row>
    <row r="39" spans="1:16" ht="76.5">
      <c r="A39" s="6">
        <v>12</v>
      </c>
      <c r="B39" s="6" t="s">
        <v>149</v>
      </c>
      <c r="C39" s="6" t="s">
        <v>191</v>
      </c>
      <c r="D39" s="6" t="s">
        <v>151</v>
      </c>
      <c r="E39" s="6" t="s">
        <v>63</v>
      </c>
      <c r="F39" s="6" t="s">
        <v>153</v>
      </c>
      <c r="G39" s="8">
        <v>25.5</v>
      </c>
      <c r="H39" s="10">
        <v>0</v>
      </c>
      <c r="I39" s="8">
        <f>ROUND((H39*G39),2)</f>
        <v>0</v>
      </c>
      <c r="O39">
        <f>rekapitulace!H8</f>
        <v>21</v>
      </c>
      <c r="P39">
        <f>O39/100*I39</f>
        <v>0</v>
      </c>
    </row>
    <row r="40" ht="12.75">
      <c r="E40" s="11" t="s">
        <v>64</v>
      </c>
    </row>
    <row r="41" ht="63.75">
      <c r="E41" s="11" t="s">
        <v>190</v>
      </c>
    </row>
    <row r="42" spans="1:16" ht="63.75">
      <c r="A42" s="6">
        <v>13</v>
      </c>
      <c r="B42" s="6" t="s">
        <v>149</v>
      </c>
      <c r="C42" s="6" t="s">
        <v>65</v>
      </c>
      <c r="D42" s="6" t="s">
        <v>151</v>
      </c>
      <c r="E42" s="6" t="s">
        <v>66</v>
      </c>
      <c r="F42" s="6" t="s">
        <v>178</v>
      </c>
      <c r="G42" s="8">
        <v>19.2</v>
      </c>
      <c r="H42" s="10">
        <v>0</v>
      </c>
      <c r="I42" s="8">
        <f>ROUND((H42*G42),2)</f>
        <v>0</v>
      </c>
      <c r="O42">
        <f>rekapitulace!H8</f>
        <v>21</v>
      </c>
      <c r="P42">
        <f>O42/100*I42</f>
        <v>0</v>
      </c>
    </row>
    <row r="43" ht="12.75">
      <c r="E43" s="11" t="s">
        <v>67</v>
      </c>
    </row>
    <row r="44" ht="63.75">
      <c r="E44" s="11" t="s">
        <v>68</v>
      </c>
    </row>
    <row r="45" spans="1:16" ht="76.5">
      <c r="A45" s="6">
        <v>14</v>
      </c>
      <c r="B45" s="6" t="s">
        <v>149</v>
      </c>
      <c r="C45" s="6" t="s">
        <v>197</v>
      </c>
      <c r="D45" s="6" t="s">
        <v>151</v>
      </c>
      <c r="E45" s="6" t="s">
        <v>69</v>
      </c>
      <c r="F45" s="6" t="s">
        <v>153</v>
      </c>
      <c r="G45" s="8">
        <v>26</v>
      </c>
      <c r="H45" s="10">
        <v>0</v>
      </c>
      <c r="I45" s="8">
        <f>ROUND((H45*G45),2)</f>
        <v>0</v>
      </c>
      <c r="O45">
        <f>rekapitulace!H8</f>
        <v>21</v>
      </c>
      <c r="P45">
        <f>O45/100*I45</f>
        <v>0</v>
      </c>
    </row>
    <row r="46" ht="12.75">
      <c r="E46" s="11" t="s">
        <v>70</v>
      </c>
    </row>
    <row r="47" ht="63.75">
      <c r="E47" s="11" t="s">
        <v>190</v>
      </c>
    </row>
    <row r="48" spans="1:16" ht="76.5">
      <c r="A48" s="6">
        <v>15</v>
      </c>
      <c r="B48" s="6" t="s">
        <v>149</v>
      </c>
      <c r="C48" s="6" t="s">
        <v>200</v>
      </c>
      <c r="D48" s="6" t="s">
        <v>151</v>
      </c>
      <c r="E48" s="6" t="s">
        <v>201</v>
      </c>
      <c r="F48" s="6" t="s">
        <v>153</v>
      </c>
      <c r="G48" s="8">
        <v>26</v>
      </c>
      <c r="H48" s="10">
        <v>0</v>
      </c>
      <c r="I48" s="8">
        <f>ROUND((H48*G48),2)</f>
        <v>0</v>
      </c>
      <c r="O48">
        <f>rekapitulace!H8</f>
        <v>21</v>
      </c>
      <c r="P48">
        <f>O48/100*I48</f>
        <v>0</v>
      </c>
    </row>
    <row r="49" ht="12.75">
      <c r="E49" s="11" t="s">
        <v>71</v>
      </c>
    </row>
    <row r="50" ht="63.75">
      <c r="E50" s="11" t="s">
        <v>190</v>
      </c>
    </row>
    <row r="51" spans="1:16" ht="76.5">
      <c r="A51" s="6">
        <v>16</v>
      </c>
      <c r="B51" s="6" t="s">
        <v>149</v>
      </c>
      <c r="C51" s="6" t="s">
        <v>203</v>
      </c>
      <c r="D51" s="6" t="s">
        <v>151</v>
      </c>
      <c r="E51" s="6" t="s">
        <v>204</v>
      </c>
      <c r="F51" s="6" t="s">
        <v>205</v>
      </c>
      <c r="G51" s="8">
        <v>55</v>
      </c>
      <c r="H51" s="10">
        <v>0</v>
      </c>
      <c r="I51" s="8">
        <f>ROUND((H51*G51),2)</f>
        <v>0</v>
      </c>
      <c r="O51">
        <f>rekapitulace!H8</f>
        <v>21</v>
      </c>
      <c r="P51">
        <f>O51/100*I51</f>
        <v>0</v>
      </c>
    </row>
    <row r="52" ht="12.75">
      <c r="E52" s="11" t="s">
        <v>72</v>
      </c>
    </row>
    <row r="53" ht="63.75">
      <c r="E53" s="11" t="s">
        <v>190</v>
      </c>
    </row>
    <row r="54" spans="1:16" ht="63.75">
      <c r="A54" s="6">
        <v>17</v>
      </c>
      <c r="B54" s="6" t="s">
        <v>149</v>
      </c>
      <c r="C54" s="6" t="s">
        <v>207</v>
      </c>
      <c r="D54" s="6" t="s">
        <v>151</v>
      </c>
      <c r="E54" s="6" t="s">
        <v>208</v>
      </c>
      <c r="F54" s="6" t="s">
        <v>205</v>
      </c>
      <c r="G54" s="8">
        <v>64</v>
      </c>
      <c r="H54" s="10">
        <v>0</v>
      </c>
      <c r="I54" s="8">
        <f>ROUND((H54*G54),2)</f>
        <v>0</v>
      </c>
      <c r="O54">
        <f>rekapitulace!H8</f>
        <v>21</v>
      </c>
      <c r="P54">
        <f>O54/100*I54</f>
        <v>0</v>
      </c>
    </row>
    <row r="55" ht="12.75">
      <c r="E55" s="11" t="s">
        <v>73</v>
      </c>
    </row>
    <row r="56" ht="63.75">
      <c r="E56" s="11" t="s">
        <v>190</v>
      </c>
    </row>
    <row r="57" spans="1:16" ht="76.5">
      <c r="A57" s="6">
        <v>18</v>
      </c>
      <c r="B57" s="6" t="s">
        <v>149</v>
      </c>
      <c r="C57" s="6" t="s">
        <v>213</v>
      </c>
      <c r="D57" s="6" t="s">
        <v>151</v>
      </c>
      <c r="E57" s="6" t="s">
        <v>214</v>
      </c>
      <c r="F57" s="6" t="s">
        <v>153</v>
      </c>
      <c r="G57" s="8">
        <v>66</v>
      </c>
      <c r="H57" s="10">
        <v>0</v>
      </c>
      <c r="I57" s="8">
        <f>ROUND((H57*G57),2)</f>
        <v>0</v>
      </c>
      <c r="O57">
        <f>rekapitulace!H8</f>
        <v>21</v>
      </c>
      <c r="P57">
        <f>O57/100*I57</f>
        <v>0</v>
      </c>
    </row>
    <row r="58" ht="12.75">
      <c r="E58" s="11" t="s">
        <v>74</v>
      </c>
    </row>
    <row r="59" ht="25.5">
      <c r="E59" s="11" t="s">
        <v>216</v>
      </c>
    </row>
    <row r="60" spans="1:16" ht="89.25">
      <c r="A60" s="6">
        <v>19</v>
      </c>
      <c r="B60" s="6" t="s">
        <v>149</v>
      </c>
      <c r="C60" s="6" t="s">
        <v>217</v>
      </c>
      <c r="D60" s="6" t="s">
        <v>151</v>
      </c>
      <c r="E60" s="6" t="s">
        <v>75</v>
      </c>
      <c r="F60" s="6" t="s">
        <v>153</v>
      </c>
      <c r="G60" s="8">
        <v>67.65</v>
      </c>
      <c r="H60" s="10">
        <v>0</v>
      </c>
      <c r="I60" s="8">
        <f>ROUND((H60*G60),2)</f>
        <v>0</v>
      </c>
      <c r="O60">
        <f>rekapitulace!H8</f>
        <v>21</v>
      </c>
      <c r="P60">
        <f>O60/100*I60</f>
        <v>0</v>
      </c>
    </row>
    <row r="61" ht="51">
      <c r="E61" s="11" t="s">
        <v>76</v>
      </c>
    </row>
    <row r="62" ht="255">
      <c r="E62" s="11" t="s">
        <v>220</v>
      </c>
    </row>
    <row r="63" spans="1:16" ht="76.5">
      <c r="A63" s="6">
        <v>20</v>
      </c>
      <c r="B63" s="6" t="s">
        <v>149</v>
      </c>
      <c r="C63" s="6" t="s">
        <v>229</v>
      </c>
      <c r="D63" s="6" t="s">
        <v>151</v>
      </c>
      <c r="E63" s="6" t="s">
        <v>230</v>
      </c>
      <c r="F63" s="6" t="s">
        <v>153</v>
      </c>
      <c r="G63" s="8">
        <v>34.2</v>
      </c>
      <c r="H63" s="10">
        <v>0</v>
      </c>
      <c r="I63" s="8">
        <f>ROUND((H63*G63),2)</f>
        <v>0</v>
      </c>
      <c r="O63">
        <f>rekapitulace!H8</f>
        <v>21</v>
      </c>
      <c r="P63">
        <f>O63/100*I63</f>
        <v>0</v>
      </c>
    </row>
    <row r="64" ht="12.75">
      <c r="E64" s="11" t="s">
        <v>77</v>
      </c>
    </row>
    <row r="65" ht="229.5">
      <c r="E65" s="11" t="s">
        <v>232</v>
      </c>
    </row>
    <row r="66" spans="1:16" ht="51">
      <c r="A66" s="6">
        <v>21</v>
      </c>
      <c r="B66" s="6" t="s">
        <v>149</v>
      </c>
      <c r="C66" s="6" t="s">
        <v>233</v>
      </c>
      <c r="D66" s="6" t="s">
        <v>151</v>
      </c>
      <c r="E66" s="6" t="s">
        <v>78</v>
      </c>
      <c r="F66" s="6" t="s">
        <v>178</v>
      </c>
      <c r="G66" s="8">
        <v>755.5</v>
      </c>
      <c r="H66" s="10">
        <v>0</v>
      </c>
      <c r="I66" s="8">
        <f>ROUND((H66*G66),2)</f>
        <v>0</v>
      </c>
      <c r="O66">
        <f>rekapitulace!H8</f>
        <v>21</v>
      </c>
      <c r="P66">
        <f>O66/100*I66</f>
        <v>0</v>
      </c>
    </row>
    <row r="67" ht="89.25">
      <c r="E67" s="11" t="s">
        <v>79</v>
      </c>
    </row>
    <row r="68" ht="25.5">
      <c r="E68" s="11" t="s">
        <v>236</v>
      </c>
    </row>
    <row r="69" spans="1:16" ht="25.5">
      <c r="A69" s="6">
        <v>22</v>
      </c>
      <c r="B69" s="6" t="s">
        <v>149</v>
      </c>
      <c r="C69" s="6" t="s">
        <v>237</v>
      </c>
      <c r="D69" s="6" t="s">
        <v>151</v>
      </c>
      <c r="E69" s="6" t="s">
        <v>238</v>
      </c>
      <c r="F69" s="6" t="s">
        <v>178</v>
      </c>
      <c r="G69" s="8">
        <v>423</v>
      </c>
      <c r="H69" s="10">
        <v>0</v>
      </c>
      <c r="I69" s="8">
        <f>ROUND((H69*G69),2)</f>
        <v>0</v>
      </c>
      <c r="O69">
        <f>rekapitulace!H8</f>
        <v>21</v>
      </c>
      <c r="P69">
        <f>O69/100*I69</f>
        <v>0</v>
      </c>
    </row>
    <row r="70" ht="12.75">
      <c r="E70" s="11" t="s">
        <v>80</v>
      </c>
    </row>
    <row r="71" ht="12.75">
      <c r="E71" s="11" t="s">
        <v>239</v>
      </c>
    </row>
    <row r="72" spans="1:16" ht="51">
      <c r="A72" s="6">
        <v>23</v>
      </c>
      <c r="B72" s="6" t="s">
        <v>149</v>
      </c>
      <c r="C72" s="6" t="s">
        <v>240</v>
      </c>
      <c r="D72" s="6" t="s">
        <v>151</v>
      </c>
      <c r="E72" s="6" t="s">
        <v>241</v>
      </c>
      <c r="F72" s="6" t="s">
        <v>153</v>
      </c>
      <c r="G72" s="8">
        <v>28.9</v>
      </c>
      <c r="H72" s="10">
        <v>0</v>
      </c>
      <c r="I72" s="8">
        <f>ROUND((H72*G72),2)</f>
        <v>0</v>
      </c>
      <c r="O72">
        <f>rekapitulace!H8</f>
        <v>21</v>
      </c>
      <c r="P72">
        <f>O72/100*I72</f>
        <v>0</v>
      </c>
    </row>
    <row r="73" ht="12.75">
      <c r="E73" s="11" t="s">
        <v>81</v>
      </c>
    </row>
    <row r="74" ht="38.25">
      <c r="E74" s="11" t="s">
        <v>242</v>
      </c>
    </row>
    <row r="75" spans="1:16" ht="51">
      <c r="A75" s="6">
        <v>24</v>
      </c>
      <c r="B75" s="6" t="s">
        <v>149</v>
      </c>
      <c r="C75" s="6" t="s">
        <v>243</v>
      </c>
      <c r="D75" s="6" t="s">
        <v>151</v>
      </c>
      <c r="E75" s="6" t="s">
        <v>244</v>
      </c>
      <c r="F75" s="6" t="s">
        <v>153</v>
      </c>
      <c r="G75" s="8">
        <v>13.4</v>
      </c>
      <c r="H75" s="10">
        <v>0</v>
      </c>
      <c r="I75" s="8">
        <f>ROUND((H75*G75),2)</f>
        <v>0</v>
      </c>
      <c r="O75">
        <f>rekapitulace!H8</f>
        <v>21</v>
      </c>
      <c r="P75">
        <f>O75/100*I75</f>
        <v>0</v>
      </c>
    </row>
    <row r="76" ht="12.75">
      <c r="E76" s="11" t="s">
        <v>82</v>
      </c>
    </row>
    <row r="77" ht="38.25">
      <c r="E77" s="11" t="s">
        <v>245</v>
      </c>
    </row>
    <row r="78" spans="1:16" ht="51">
      <c r="A78" s="6">
        <v>25</v>
      </c>
      <c r="B78" s="6" t="s">
        <v>149</v>
      </c>
      <c r="C78" s="6" t="s">
        <v>246</v>
      </c>
      <c r="D78" s="6" t="s">
        <v>151</v>
      </c>
      <c r="E78" s="6" t="s">
        <v>247</v>
      </c>
      <c r="F78" s="6" t="s">
        <v>178</v>
      </c>
      <c r="G78" s="8">
        <v>423</v>
      </c>
      <c r="H78" s="10">
        <v>0</v>
      </c>
      <c r="I78" s="8">
        <f>ROUND((H78*G78),2)</f>
        <v>0</v>
      </c>
      <c r="O78">
        <f>rekapitulace!H8</f>
        <v>21</v>
      </c>
      <c r="P78">
        <f>O78/100*I78</f>
        <v>0</v>
      </c>
    </row>
    <row r="79" ht="12.75">
      <c r="E79" s="11" t="s">
        <v>80</v>
      </c>
    </row>
    <row r="80" ht="38.25">
      <c r="E80" s="11" t="s">
        <v>248</v>
      </c>
    </row>
    <row r="81" spans="1:16" ht="12.75" customHeight="1">
      <c r="A81" s="12"/>
      <c r="B81" s="12"/>
      <c r="C81" s="12" t="s">
        <v>128</v>
      </c>
      <c r="D81" s="12"/>
      <c r="E81" s="12" t="s">
        <v>175</v>
      </c>
      <c r="F81" s="12"/>
      <c r="G81" s="12"/>
      <c r="H81" s="12"/>
      <c r="I81" s="12">
        <f>SUM(I30:I80)</f>
        <v>0</v>
      </c>
      <c r="P81">
        <f>ROUND(SUM(P30:P80),2)</f>
        <v>0</v>
      </c>
    </row>
    <row r="83" spans="1:9" ht="12.75" customHeight="1">
      <c r="A83" s="7"/>
      <c r="B83" s="7"/>
      <c r="C83" s="7" t="s">
        <v>139</v>
      </c>
      <c r="D83" s="7"/>
      <c r="E83" s="7" t="s">
        <v>249</v>
      </c>
      <c r="F83" s="7"/>
      <c r="G83" s="9"/>
      <c r="H83" s="7"/>
      <c r="I83" s="9"/>
    </row>
    <row r="84" spans="1:16" ht="76.5">
      <c r="A84" s="6">
        <v>26</v>
      </c>
      <c r="B84" s="6" t="s">
        <v>149</v>
      </c>
      <c r="C84" s="6" t="s">
        <v>250</v>
      </c>
      <c r="D84" s="6" t="s">
        <v>151</v>
      </c>
      <c r="E84" s="6" t="s">
        <v>251</v>
      </c>
      <c r="F84" s="6" t="s">
        <v>205</v>
      </c>
      <c r="G84" s="8">
        <v>71</v>
      </c>
      <c r="H84" s="10">
        <v>0</v>
      </c>
      <c r="I84" s="8">
        <f>ROUND((H84*G84),2)</f>
        <v>0</v>
      </c>
      <c r="O84">
        <f>rekapitulace!H8</f>
        <v>21</v>
      </c>
      <c r="P84">
        <f>O84/100*I84</f>
        <v>0</v>
      </c>
    </row>
    <row r="85" ht="12.75">
      <c r="E85" s="11" t="s">
        <v>83</v>
      </c>
    </row>
    <row r="86" ht="165.75">
      <c r="E86" s="11" t="s">
        <v>253</v>
      </c>
    </row>
    <row r="87" spans="1:16" ht="38.25">
      <c r="A87" s="6">
        <v>27</v>
      </c>
      <c r="B87" s="6" t="s">
        <v>149</v>
      </c>
      <c r="C87" s="6" t="s">
        <v>254</v>
      </c>
      <c r="D87" s="6" t="s">
        <v>151</v>
      </c>
      <c r="E87" s="6" t="s">
        <v>255</v>
      </c>
      <c r="F87" s="6" t="s">
        <v>178</v>
      </c>
      <c r="G87" s="8">
        <v>99.4</v>
      </c>
      <c r="H87" s="10">
        <v>0</v>
      </c>
      <c r="I87" s="8">
        <f>ROUND((H87*G87),2)</f>
        <v>0</v>
      </c>
      <c r="O87">
        <f>rekapitulace!H8</f>
        <v>21</v>
      </c>
      <c r="P87">
        <f>O87/100*I87</f>
        <v>0</v>
      </c>
    </row>
    <row r="88" ht="12.75">
      <c r="E88" s="11" t="s">
        <v>84</v>
      </c>
    </row>
    <row r="89" ht="51">
      <c r="E89" s="11" t="s">
        <v>257</v>
      </c>
    </row>
    <row r="90" spans="1:16" ht="12.75" customHeight="1">
      <c r="A90" s="12"/>
      <c r="B90" s="12"/>
      <c r="C90" s="12" t="s">
        <v>139</v>
      </c>
      <c r="D90" s="12"/>
      <c r="E90" s="12" t="s">
        <v>249</v>
      </c>
      <c r="F90" s="12"/>
      <c r="G90" s="12"/>
      <c r="H90" s="12"/>
      <c r="I90" s="12">
        <f>SUM(I84:I89)</f>
        <v>0</v>
      </c>
      <c r="P90">
        <f>ROUND(SUM(P84:P89),2)</f>
        <v>0</v>
      </c>
    </row>
    <row r="92" spans="1:9" ht="12.75" customHeight="1">
      <c r="A92" s="7"/>
      <c r="B92" s="7"/>
      <c r="C92" s="7" t="s">
        <v>142</v>
      </c>
      <c r="D92" s="7"/>
      <c r="E92" s="7" t="s">
        <v>275</v>
      </c>
      <c r="F92" s="7"/>
      <c r="G92" s="9"/>
      <c r="H92" s="7"/>
      <c r="I92" s="9"/>
    </row>
    <row r="93" spans="1:16" ht="51">
      <c r="A93" s="6">
        <v>28</v>
      </c>
      <c r="B93" s="6" t="s">
        <v>149</v>
      </c>
      <c r="C93" s="6" t="s">
        <v>280</v>
      </c>
      <c r="D93" s="6" t="s">
        <v>151</v>
      </c>
      <c r="E93" s="6" t="s">
        <v>281</v>
      </c>
      <c r="F93" s="6" t="s">
        <v>153</v>
      </c>
      <c r="G93" s="8">
        <v>57.6</v>
      </c>
      <c r="H93" s="10">
        <v>0</v>
      </c>
      <c r="I93" s="8">
        <f>ROUND((H93*G93),2)</f>
        <v>0</v>
      </c>
      <c r="O93">
        <f>rekapitulace!H8</f>
        <v>21</v>
      </c>
      <c r="P93">
        <f>O93/100*I93</f>
        <v>0</v>
      </c>
    </row>
    <row r="94" ht="12.75">
      <c r="E94" s="11" t="s">
        <v>85</v>
      </c>
    </row>
    <row r="95" ht="51">
      <c r="E95" s="11" t="s">
        <v>283</v>
      </c>
    </row>
    <row r="96" spans="1:16" ht="153">
      <c r="A96" s="6">
        <v>29</v>
      </c>
      <c r="B96" s="6" t="s">
        <v>149</v>
      </c>
      <c r="C96" s="6" t="s">
        <v>280</v>
      </c>
      <c r="D96" s="6" t="s">
        <v>139</v>
      </c>
      <c r="E96" s="6" t="s">
        <v>284</v>
      </c>
      <c r="F96" s="6" t="s">
        <v>153</v>
      </c>
      <c r="G96" s="8">
        <v>68.86</v>
      </c>
      <c r="H96" s="10">
        <v>0</v>
      </c>
      <c r="I96" s="8">
        <f>ROUND((H96*G96),2)</f>
        <v>0</v>
      </c>
      <c r="O96">
        <f>rekapitulace!H8</f>
        <v>21</v>
      </c>
      <c r="P96">
        <f>O96/100*I96</f>
        <v>0</v>
      </c>
    </row>
    <row r="97" ht="76.5">
      <c r="E97" s="11" t="s">
        <v>86</v>
      </c>
    </row>
    <row r="98" ht="51">
      <c r="E98" s="11" t="s">
        <v>283</v>
      </c>
    </row>
    <row r="99" spans="1:16" ht="51">
      <c r="A99" s="6">
        <v>30</v>
      </c>
      <c r="B99" s="6" t="s">
        <v>149</v>
      </c>
      <c r="C99" s="6" t="s">
        <v>280</v>
      </c>
      <c r="D99" s="6" t="s">
        <v>140</v>
      </c>
      <c r="E99" s="6" t="s">
        <v>87</v>
      </c>
      <c r="F99" s="6" t="s">
        <v>153</v>
      </c>
      <c r="G99" s="8">
        <v>57.6</v>
      </c>
      <c r="H99" s="10">
        <v>0</v>
      </c>
      <c r="I99" s="8">
        <f>ROUND((H99*G99),2)</f>
        <v>0</v>
      </c>
      <c r="O99">
        <f>rekapitulace!H8</f>
        <v>21</v>
      </c>
      <c r="P99">
        <f>O99/100*I99</f>
        <v>0</v>
      </c>
    </row>
    <row r="100" ht="12.75">
      <c r="E100" s="11" t="s">
        <v>85</v>
      </c>
    </row>
    <row r="101" ht="51">
      <c r="E101" s="11" t="s">
        <v>283</v>
      </c>
    </row>
    <row r="102" spans="1:16" ht="38.25">
      <c r="A102" s="6">
        <v>31</v>
      </c>
      <c r="B102" s="6" t="s">
        <v>149</v>
      </c>
      <c r="C102" s="6" t="s">
        <v>288</v>
      </c>
      <c r="D102" s="6" t="s">
        <v>151</v>
      </c>
      <c r="E102" s="6" t="s">
        <v>88</v>
      </c>
      <c r="F102" s="6" t="s">
        <v>178</v>
      </c>
      <c r="G102" s="8">
        <v>384</v>
      </c>
      <c r="H102" s="10">
        <v>0</v>
      </c>
      <c r="I102" s="8">
        <f>ROUND((H102*G102),2)</f>
        <v>0</v>
      </c>
      <c r="O102">
        <f>rekapitulace!H8</f>
        <v>21</v>
      </c>
      <c r="P102">
        <f>O102/100*I102</f>
        <v>0</v>
      </c>
    </row>
    <row r="103" ht="12.75">
      <c r="E103" s="11" t="s">
        <v>89</v>
      </c>
    </row>
    <row r="104" ht="51">
      <c r="E104" s="11" t="s">
        <v>291</v>
      </c>
    </row>
    <row r="105" spans="1:16" ht="38.25">
      <c r="A105" s="6">
        <v>32</v>
      </c>
      <c r="B105" s="6" t="s">
        <v>149</v>
      </c>
      <c r="C105" s="6" t="s">
        <v>292</v>
      </c>
      <c r="D105" s="6" t="s">
        <v>151</v>
      </c>
      <c r="E105" s="6" t="s">
        <v>90</v>
      </c>
      <c r="F105" s="6" t="s">
        <v>153</v>
      </c>
      <c r="G105" s="8">
        <v>19.2</v>
      </c>
      <c r="H105" s="10">
        <v>0</v>
      </c>
      <c r="I105" s="8">
        <f>ROUND((H105*G105),2)</f>
        <v>0</v>
      </c>
      <c r="O105">
        <f>rekapitulace!H8</f>
        <v>21</v>
      </c>
      <c r="P105">
        <f>O105/100*I105</f>
        <v>0</v>
      </c>
    </row>
    <row r="106" ht="12.75">
      <c r="E106" s="11" t="s">
        <v>91</v>
      </c>
    </row>
    <row r="107" ht="140.25">
      <c r="E107" s="11" t="s">
        <v>295</v>
      </c>
    </row>
    <row r="108" spans="1:16" ht="51">
      <c r="A108" s="6">
        <v>33</v>
      </c>
      <c r="B108" s="6" t="s">
        <v>149</v>
      </c>
      <c r="C108" s="6" t="s">
        <v>296</v>
      </c>
      <c r="D108" s="6" t="s">
        <v>151</v>
      </c>
      <c r="E108" s="6" t="s">
        <v>297</v>
      </c>
      <c r="F108" s="6" t="s">
        <v>153</v>
      </c>
      <c r="G108" s="8">
        <v>26.88</v>
      </c>
      <c r="H108" s="10">
        <v>0</v>
      </c>
      <c r="I108" s="8">
        <f>ROUND((H108*G108),2)</f>
        <v>0</v>
      </c>
      <c r="O108">
        <f>rekapitulace!H8</f>
        <v>21</v>
      </c>
      <c r="P108">
        <f>O108/100*I108</f>
        <v>0</v>
      </c>
    </row>
    <row r="109" ht="12.75">
      <c r="E109" s="11" t="s">
        <v>92</v>
      </c>
    </row>
    <row r="110" ht="140.25">
      <c r="E110" s="11" t="s">
        <v>299</v>
      </c>
    </row>
    <row r="111" spans="1:16" ht="51">
      <c r="A111" s="6">
        <v>34</v>
      </c>
      <c r="B111" s="6" t="s">
        <v>149</v>
      </c>
      <c r="C111" s="6" t="s">
        <v>306</v>
      </c>
      <c r="D111" s="6" t="s">
        <v>151</v>
      </c>
      <c r="E111" s="6" t="s">
        <v>307</v>
      </c>
      <c r="F111" s="6" t="s">
        <v>178</v>
      </c>
      <c r="G111" s="8">
        <v>106.5</v>
      </c>
      <c r="H111" s="10">
        <v>0</v>
      </c>
      <c r="I111" s="8">
        <f>ROUND((H111*G111),2)</f>
        <v>0</v>
      </c>
      <c r="O111">
        <f>rekapitulace!H8</f>
        <v>21</v>
      </c>
      <c r="P111">
        <f>O111/100*I111</f>
        <v>0</v>
      </c>
    </row>
    <row r="112" ht="12.75">
      <c r="E112" s="11" t="s">
        <v>93</v>
      </c>
    </row>
    <row r="113" ht="140.25">
      <c r="E113" s="11" t="s">
        <v>305</v>
      </c>
    </row>
    <row r="114" spans="1:16" ht="51">
      <c r="A114" s="6">
        <v>35</v>
      </c>
      <c r="B114" s="6" t="s">
        <v>149</v>
      </c>
      <c r="C114" s="6" t="s">
        <v>309</v>
      </c>
      <c r="D114" s="6" t="s">
        <v>151</v>
      </c>
      <c r="E114" s="6" t="s">
        <v>310</v>
      </c>
      <c r="F114" s="6" t="s">
        <v>178</v>
      </c>
      <c r="G114" s="8">
        <v>205</v>
      </c>
      <c r="H114" s="10">
        <v>0</v>
      </c>
      <c r="I114" s="8">
        <f>ROUND((H114*G114),2)</f>
        <v>0</v>
      </c>
      <c r="O114">
        <f>rekapitulace!H8</f>
        <v>21</v>
      </c>
      <c r="P114">
        <f>O114/100*I114</f>
        <v>0</v>
      </c>
    </row>
    <row r="115" ht="12.75">
      <c r="E115" s="11" t="s">
        <v>94</v>
      </c>
    </row>
    <row r="116" ht="140.25">
      <c r="E116" s="11" t="s">
        <v>312</v>
      </c>
    </row>
    <row r="117" spans="1:16" ht="89.25">
      <c r="A117" s="6">
        <v>36</v>
      </c>
      <c r="B117" s="6" t="s">
        <v>149</v>
      </c>
      <c r="C117" s="6" t="s">
        <v>313</v>
      </c>
      <c r="D117" s="6" t="s">
        <v>151</v>
      </c>
      <c r="E117" s="6" t="s">
        <v>314</v>
      </c>
      <c r="F117" s="6" t="s">
        <v>178</v>
      </c>
      <c r="G117" s="8">
        <v>31.5</v>
      </c>
      <c r="H117" s="10">
        <v>0</v>
      </c>
      <c r="I117" s="8">
        <f>ROUND((H117*G117),2)</f>
        <v>0</v>
      </c>
      <c r="O117">
        <f>rekapitulace!H8</f>
        <v>21</v>
      </c>
      <c r="P117">
        <f>O117/100*I117</f>
        <v>0</v>
      </c>
    </row>
    <row r="118" ht="38.25">
      <c r="E118" s="11" t="s">
        <v>95</v>
      </c>
    </row>
    <row r="119" ht="140.25">
      <c r="E119" s="11" t="s">
        <v>312</v>
      </c>
    </row>
    <row r="120" spans="1:16" ht="63.75">
      <c r="A120" s="6">
        <v>37</v>
      </c>
      <c r="B120" s="6" t="s">
        <v>149</v>
      </c>
      <c r="C120" s="6" t="s">
        <v>316</v>
      </c>
      <c r="D120" s="6" t="s">
        <v>151</v>
      </c>
      <c r="E120" s="6" t="s">
        <v>317</v>
      </c>
      <c r="F120" s="6" t="s">
        <v>178</v>
      </c>
      <c r="G120" s="8">
        <v>2.5</v>
      </c>
      <c r="H120" s="10">
        <v>0</v>
      </c>
      <c r="I120" s="8">
        <f>ROUND((H120*G120),2)</f>
        <v>0</v>
      </c>
      <c r="O120">
        <f>rekapitulace!H8</f>
        <v>21</v>
      </c>
      <c r="P120">
        <f>O120/100*I120</f>
        <v>0</v>
      </c>
    </row>
    <row r="121" ht="12.75">
      <c r="E121" s="11" t="s">
        <v>96</v>
      </c>
    </row>
    <row r="122" ht="140.25">
      <c r="E122" s="11" t="s">
        <v>305</v>
      </c>
    </row>
    <row r="123" spans="1:16" ht="63.75">
      <c r="A123" s="6">
        <v>38</v>
      </c>
      <c r="B123" s="6" t="s">
        <v>149</v>
      </c>
      <c r="C123" s="6" t="s">
        <v>2</v>
      </c>
      <c r="D123" s="6" t="s">
        <v>151</v>
      </c>
      <c r="E123" s="6" t="s">
        <v>3</v>
      </c>
      <c r="F123" s="6" t="s">
        <v>178</v>
      </c>
      <c r="G123" s="8">
        <v>26</v>
      </c>
      <c r="H123" s="10">
        <v>0</v>
      </c>
      <c r="I123" s="8">
        <f>ROUND((H123*G123),2)</f>
        <v>0</v>
      </c>
      <c r="O123">
        <f>rekapitulace!H8</f>
        <v>21</v>
      </c>
      <c r="P123">
        <f>O123/100*I123</f>
        <v>0</v>
      </c>
    </row>
    <row r="124" ht="12.75">
      <c r="E124" s="11" t="s">
        <v>97</v>
      </c>
    </row>
    <row r="125" ht="89.25">
      <c r="E125" s="11" t="s">
        <v>5</v>
      </c>
    </row>
    <row r="126" spans="1:16" ht="38.25">
      <c r="A126" s="6">
        <v>39</v>
      </c>
      <c r="B126" s="6" t="s">
        <v>149</v>
      </c>
      <c r="C126" s="6" t="s">
        <v>6</v>
      </c>
      <c r="D126" s="6" t="s">
        <v>151</v>
      </c>
      <c r="E126" s="6" t="s">
        <v>7</v>
      </c>
      <c r="F126" s="6" t="s">
        <v>205</v>
      </c>
      <c r="G126" s="8">
        <v>9.5</v>
      </c>
      <c r="H126" s="10">
        <v>0</v>
      </c>
      <c r="I126" s="8">
        <f>ROUND((H126*G126),2)</f>
        <v>0</v>
      </c>
      <c r="O126">
        <f>rekapitulace!H8</f>
        <v>21</v>
      </c>
      <c r="P126">
        <f>O126/100*I126</f>
        <v>0</v>
      </c>
    </row>
    <row r="127" ht="12.75">
      <c r="E127" s="11" t="s">
        <v>98</v>
      </c>
    </row>
    <row r="128" ht="38.25">
      <c r="E128" s="11" t="s">
        <v>9</v>
      </c>
    </row>
    <row r="129" spans="1:16" ht="12.75" customHeight="1">
      <c r="A129" s="12"/>
      <c r="B129" s="12"/>
      <c r="C129" s="12" t="s">
        <v>142</v>
      </c>
      <c r="D129" s="12"/>
      <c r="E129" s="12" t="s">
        <v>275</v>
      </c>
      <c r="F129" s="12"/>
      <c r="G129" s="12"/>
      <c r="H129" s="12"/>
      <c r="I129" s="12">
        <f>SUM(I93:I128)</f>
        <v>0</v>
      </c>
      <c r="P129">
        <f>ROUND(SUM(P93:P128),2)</f>
        <v>0</v>
      </c>
    </row>
    <row r="131" spans="1:9" ht="12.75" customHeight="1">
      <c r="A131" s="7"/>
      <c r="B131" s="7"/>
      <c r="C131" s="7" t="s">
        <v>145</v>
      </c>
      <c r="D131" s="7"/>
      <c r="E131" s="7" t="s">
        <v>10</v>
      </c>
      <c r="F131" s="7"/>
      <c r="G131" s="9"/>
      <c r="H131" s="7"/>
      <c r="I131" s="9"/>
    </row>
    <row r="132" spans="1:16" ht="63.75">
      <c r="A132" s="6">
        <v>40</v>
      </c>
      <c r="B132" s="6" t="s">
        <v>149</v>
      </c>
      <c r="C132" s="6" t="s">
        <v>11</v>
      </c>
      <c r="D132" s="6" t="s">
        <v>151</v>
      </c>
      <c r="E132" s="6" t="s">
        <v>12</v>
      </c>
      <c r="F132" s="6" t="s">
        <v>205</v>
      </c>
      <c r="G132" s="8">
        <v>38</v>
      </c>
      <c r="H132" s="10">
        <v>0</v>
      </c>
      <c r="I132" s="8">
        <f>ROUND((H132*G132),2)</f>
        <v>0</v>
      </c>
      <c r="O132">
        <f>rekapitulace!H8</f>
        <v>21</v>
      </c>
      <c r="P132">
        <f>O132/100*I132</f>
        <v>0</v>
      </c>
    </row>
    <row r="133" ht="12.75">
      <c r="E133" s="11" t="s">
        <v>99</v>
      </c>
    </row>
    <row r="134" ht="242.25">
      <c r="E134" s="11" t="s">
        <v>14</v>
      </c>
    </row>
    <row r="135" spans="1:16" ht="51">
      <c r="A135" s="6">
        <v>41</v>
      </c>
      <c r="B135" s="6" t="s">
        <v>149</v>
      </c>
      <c r="C135" s="6" t="s">
        <v>15</v>
      </c>
      <c r="D135" s="6" t="s">
        <v>151</v>
      </c>
      <c r="E135" s="6" t="s">
        <v>16</v>
      </c>
      <c r="F135" s="6" t="s">
        <v>182</v>
      </c>
      <c r="G135" s="8">
        <v>3</v>
      </c>
      <c r="H135" s="10">
        <v>0</v>
      </c>
      <c r="I135" s="8">
        <f>ROUND((H135*G135),2)</f>
        <v>0</v>
      </c>
      <c r="O135">
        <f>rekapitulace!H8</f>
        <v>21</v>
      </c>
      <c r="P135">
        <f>O135/100*I135</f>
        <v>0</v>
      </c>
    </row>
    <row r="136" ht="12.75">
      <c r="E136" s="11" t="s">
        <v>174</v>
      </c>
    </row>
    <row r="137" ht="76.5">
      <c r="E137" s="11" t="s">
        <v>18</v>
      </c>
    </row>
    <row r="138" spans="1:16" ht="38.25">
      <c r="A138" s="6">
        <v>42</v>
      </c>
      <c r="B138" s="6" t="s">
        <v>149</v>
      </c>
      <c r="C138" s="6" t="s">
        <v>19</v>
      </c>
      <c r="D138" s="6" t="s">
        <v>151</v>
      </c>
      <c r="E138" s="6" t="s">
        <v>20</v>
      </c>
      <c r="F138" s="6" t="s">
        <v>182</v>
      </c>
      <c r="G138" s="8">
        <v>6</v>
      </c>
      <c r="H138" s="10">
        <v>0</v>
      </c>
      <c r="I138" s="8">
        <f>ROUND((H138*G138),2)</f>
        <v>0</v>
      </c>
      <c r="O138">
        <f>rekapitulace!H8</f>
        <v>21</v>
      </c>
      <c r="P138">
        <f>O138/100*I138</f>
        <v>0</v>
      </c>
    </row>
    <row r="139" ht="25.5">
      <c r="E139" s="11" t="s">
        <v>21</v>
      </c>
    </row>
    <row r="140" spans="1:16" ht="63.75">
      <c r="A140" s="6">
        <v>43</v>
      </c>
      <c r="B140" s="6" t="s">
        <v>149</v>
      </c>
      <c r="C140" s="6" t="s">
        <v>22</v>
      </c>
      <c r="D140" s="6" t="s">
        <v>151</v>
      </c>
      <c r="E140" s="6" t="s">
        <v>23</v>
      </c>
      <c r="F140" s="6" t="s">
        <v>182</v>
      </c>
      <c r="G140" s="8">
        <v>2</v>
      </c>
      <c r="H140" s="10">
        <v>0</v>
      </c>
      <c r="I140" s="8">
        <f>ROUND((H140*G140),2)</f>
        <v>0</v>
      </c>
      <c r="O140">
        <f>rekapitulace!H8</f>
        <v>21</v>
      </c>
      <c r="P140">
        <f>O140/100*I140</f>
        <v>0</v>
      </c>
    </row>
    <row r="141" ht="38.25">
      <c r="E141" s="11" t="s">
        <v>24</v>
      </c>
    </row>
    <row r="142" spans="1:16" ht="12.75" customHeight="1">
      <c r="A142" s="12"/>
      <c r="B142" s="12"/>
      <c r="C142" s="12" t="s">
        <v>145</v>
      </c>
      <c r="D142" s="12"/>
      <c r="E142" s="12" t="s">
        <v>10</v>
      </c>
      <c r="F142" s="12"/>
      <c r="G142" s="12"/>
      <c r="H142" s="12"/>
      <c r="I142" s="12">
        <f>SUM(I132:I141)</f>
        <v>0</v>
      </c>
      <c r="P142">
        <f>ROUND(SUM(P132:P141),2)</f>
        <v>0</v>
      </c>
    </row>
    <row r="144" spans="1:9" ht="12.75" customHeight="1">
      <c r="A144" s="7"/>
      <c r="B144" s="7"/>
      <c r="C144" s="7" t="s">
        <v>146</v>
      </c>
      <c r="D144" s="7"/>
      <c r="E144" s="7" t="s">
        <v>25</v>
      </c>
      <c r="F144" s="7"/>
      <c r="G144" s="9"/>
      <c r="H144" s="7"/>
      <c r="I144" s="9"/>
    </row>
    <row r="145" spans="1:16" ht="51">
      <c r="A145" s="6">
        <v>44</v>
      </c>
      <c r="B145" s="6" t="s">
        <v>149</v>
      </c>
      <c r="C145" s="6" t="s">
        <v>30</v>
      </c>
      <c r="D145" s="6" t="s">
        <v>151</v>
      </c>
      <c r="E145" s="6" t="s">
        <v>31</v>
      </c>
      <c r="F145" s="6" t="s">
        <v>205</v>
      </c>
      <c r="G145" s="8">
        <v>84</v>
      </c>
      <c r="H145" s="10">
        <v>0</v>
      </c>
      <c r="I145" s="8">
        <f>ROUND((H145*G145),2)</f>
        <v>0</v>
      </c>
      <c r="O145">
        <f>rekapitulace!H8</f>
        <v>21</v>
      </c>
      <c r="P145">
        <f>O145/100*I145</f>
        <v>0</v>
      </c>
    </row>
    <row r="146" ht="12.75">
      <c r="E146" s="11" t="s">
        <v>100</v>
      </c>
    </row>
    <row r="147" ht="51">
      <c r="E147" s="11" t="s">
        <v>33</v>
      </c>
    </row>
    <row r="148" spans="1:16" ht="51">
      <c r="A148" s="6">
        <v>45</v>
      </c>
      <c r="B148" s="6" t="s">
        <v>149</v>
      </c>
      <c r="C148" s="6" t="s">
        <v>38</v>
      </c>
      <c r="D148" s="6" t="s">
        <v>151</v>
      </c>
      <c r="E148" s="6" t="s">
        <v>39</v>
      </c>
      <c r="F148" s="6" t="s">
        <v>205</v>
      </c>
      <c r="G148" s="8">
        <v>203.7</v>
      </c>
      <c r="H148" s="10">
        <v>0</v>
      </c>
      <c r="I148" s="8">
        <f>ROUND((H148*G148),2)</f>
        <v>0</v>
      </c>
      <c r="O148">
        <f>rekapitulace!H8</f>
        <v>21</v>
      </c>
      <c r="P148">
        <f>O148/100*I148</f>
        <v>0</v>
      </c>
    </row>
    <row r="149" ht="12.75">
      <c r="E149" s="11" t="s">
        <v>101</v>
      </c>
    </row>
    <row r="150" ht="51">
      <c r="E150" s="11" t="s">
        <v>37</v>
      </c>
    </row>
    <row r="151" spans="1:16" ht="38.25">
      <c r="A151" s="6">
        <v>46</v>
      </c>
      <c r="B151" s="6" t="s">
        <v>149</v>
      </c>
      <c r="C151" s="6" t="s">
        <v>41</v>
      </c>
      <c r="D151" s="6" t="s">
        <v>151</v>
      </c>
      <c r="E151" s="6" t="s">
        <v>42</v>
      </c>
      <c r="F151" s="6" t="s">
        <v>205</v>
      </c>
      <c r="G151" s="8">
        <v>9.5</v>
      </c>
      <c r="H151" s="10">
        <v>0</v>
      </c>
      <c r="I151" s="8">
        <f>ROUND((H151*G151),2)</f>
        <v>0</v>
      </c>
      <c r="O151">
        <f>rekapitulace!H8</f>
        <v>21</v>
      </c>
      <c r="P151">
        <f>O151/100*I151</f>
        <v>0</v>
      </c>
    </row>
    <row r="152" ht="12.75">
      <c r="E152" s="11" t="s">
        <v>102</v>
      </c>
    </row>
    <row r="153" ht="12.75">
      <c r="E153" s="11" t="s">
        <v>44</v>
      </c>
    </row>
    <row r="154" spans="1:16" ht="12.75" customHeight="1">
      <c r="A154" s="12"/>
      <c r="B154" s="12"/>
      <c r="C154" s="12" t="s">
        <v>146</v>
      </c>
      <c r="D154" s="12"/>
      <c r="E154" s="12" t="s">
        <v>25</v>
      </c>
      <c r="F154" s="12"/>
      <c r="G154" s="12"/>
      <c r="H154" s="12"/>
      <c r="I154" s="12">
        <f>SUM(I145:I153)</f>
        <v>0</v>
      </c>
      <c r="P154">
        <f>ROUND(SUM(P145:P153),2)</f>
        <v>0</v>
      </c>
    </row>
    <row r="156" spans="1:16" ht="12.75" customHeight="1">
      <c r="A156" s="12"/>
      <c r="B156" s="12"/>
      <c r="C156" s="12"/>
      <c r="D156" s="12"/>
      <c r="E156" s="12" t="s">
        <v>56</v>
      </c>
      <c r="F156" s="12"/>
      <c r="G156" s="12"/>
      <c r="H156" s="12"/>
      <c r="I156" s="12">
        <f>+I27+I81+I90+I129+I142+I154</f>
        <v>0</v>
      </c>
      <c r="P156">
        <f>+P27+P81+P90+P129+P142+P154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Fadrhonc</cp:lastModifiedBy>
  <dcterms:created xsi:type="dcterms:W3CDTF">2018-12-18T07:42:42Z</dcterms:created>
  <dcterms:modified xsi:type="dcterms:W3CDTF">2018-12-18T07:42:42Z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