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70" yWindow="300" windowWidth="18555" windowHeight="6030" tabRatio="918" activeTab="0"/>
  </bookViews>
  <sheets>
    <sheet name="B. D. Turpišova ul. Chrastava" sheetId="1" r:id="rId1"/>
  </sheets>
  <definedNames>
    <definedName name="_xlnm.Print_Titles" localSheetId="0">'B. D. Turpišova ul. Chrastava'!$116:$117</definedName>
  </definedNames>
  <calcPr fullCalcOnLoad="1"/>
</workbook>
</file>

<file path=xl/sharedStrings.xml><?xml version="1.0" encoding="utf-8"?>
<sst xmlns="http://schemas.openxmlformats.org/spreadsheetml/2006/main" count="564" uniqueCount="362">
  <si>
    <t>Nakládání neulehlého výkopku v množství do 100 m3 z hornin tř. 1 až 4</t>
  </si>
  <si>
    <t>ing. Jaroslav Najman</t>
  </si>
  <si>
    <t>76400-4863</t>
  </si>
  <si>
    <t>Příplatek za výztužnou mřížku ve dvou vrstvách (tzv. pancéřování)</t>
  </si>
  <si>
    <t>APU lišty</t>
  </si>
  <si>
    <t>Lišta s okapničkou</t>
  </si>
  <si>
    <t>Zakázka číslo:</t>
  </si>
  <si>
    <t>Rozpočet zpracoval:</t>
  </si>
  <si>
    <t>Soupis prací je sestaven s využitím položek Cenové soustavy ÚRS.</t>
  </si>
  <si>
    <t>"R" položky nejsou specifikovány v ceníku ÚRS,ale jsou zpracovány individuálně</t>
  </si>
  <si>
    <t>Oprava vnějších omítek stěn vápenných v rozsahu opravované plochy do 10 % bez otlučení vadných míst stupně složitosti I. a II. hladkých</t>
  </si>
  <si>
    <t>62232-5101</t>
  </si>
  <si>
    <t>Zásyp sypaninou se zhutněním jam, šachet, rýh nebo kolem objektů</t>
  </si>
  <si>
    <t>18195-1102</t>
  </si>
  <si>
    <t>XPS tl. 30 mm</t>
  </si>
  <si>
    <t>62225-2001</t>
  </si>
  <si>
    <t>Montáž lišt kontaktního zateplení ostatních</t>
  </si>
  <si>
    <t>11310-7142</t>
  </si>
  <si>
    <t>Odstranění podkladů živičných tl. přes do 100 mm</t>
  </si>
  <si>
    <t>Demontáž konstrukcí pro opětovné použití - svodů hromosvodu, (s přemístěním do skladu a zpět)</t>
  </si>
  <si>
    <t>Prodloužení kotev hromosvodu a opětovná montáž svodů</t>
  </si>
  <si>
    <t>Demontáž svodu k dalšímu použití</t>
  </si>
  <si>
    <t>99801-1002</t>
  </si>
  <si>
    <t>SP 95290-1111</t>
  </si>
  <si>
    <t>96203-1132</t>
  </si>
  <si>
    <t>62999-1001</t>
  </si>
  <si>
    <t>62232-1191</t>
  </si>
  <si>
    <t>Příplatek k cenám za každých 5 mm tloušťky omítky přes 15 mm stěn</t>
  </si>
  <si>
    <t>Elektromontážní práce - Silnoproud</t>
  </si>
  <si>
    <t>62221-1011</t>
  </si>
  <si>
    <t>Montáž kontaktního zateplení z polystyrénových desek na vnější stěny tl. desek přes 40 do 80 mm</t>
  </si>
  <si>
    <t>62221-1031</t>
  </si>
  <si>
    <t>Montáž kontaktního zateplení z polystyrénových desek na vnější stěny tl. desek přes 120 do 160 mm</t>
  </si>
  <si>
    <t>62221-2011</t>
  </si>
  <si>
    <t>62221-2061</t>
  </si>
  <si>
    <t>71114-2559</t>
  </si>
  <si>
    <t>Provedení izolace proti zemní vlhkosti přitavením svisle</t>
  </si>
  <si>
    <t>PC 711-002</t>
  </si>
  <si>
    <t>Vytýčení stávajících inženýrských sítí</t>
  </si>
  <si>
    <t>soub</t>
  </si>
  <si>
    <t>57234-0111</t>
  </si>
  <si>
    <t>Vyspravení krytu vozovky po překopech asfaltovým betonem ACO tl. přes 30 do 50 mm</t>
  </si>
  <si>
    <t>57234-0112</t>
  </si>
  <si>
    <t>Vyspravení krytu vozovky po překopech asfaltovým betonem ACO tl. přes 50 do 70 mm</t>
  </si>
  <si>
    <t>PC 741-001</t>
  </si>
  <si>
    <t>PC 741-002</t>
  </si>
  <si>
    <t>PC 741-003</t>
  </si>
  <si>
    <t>Konstrukce zámečnické</t>
  </si>
  <si>
    <t xml:space="preserve">Objekt: </t>
  </si>
  <si>
    <t>/12/</t>
  </si>
  <si>
    <t>Odkaz na výkres</t>
  </si>
  <si>
    <t>Nátěry</t>
  </si>
  <si>
    <t>Práce HSV (montáž a dodávka)</t>
  </si>
  <si>
    <t>Práce PSV (montáž a dodávka)</t>
  </si>
  <si>
    <t>Odvoz suti na skládku do 1 km</t>
  </si>
  <si>
    <t>Příplatek za každý další 1 km</t>
  </si>
  <si>
    <t>Izolace proti vodě</t>
  </si>
  <si>
    <t>PC 711-001</t>
  </si>
  <si>
    <t xml:space="preserve">Vnitrostaveništní doprava suti vodorovně do 50 m, svisle s použitím mechanizace výšky do 9 m </t>
  </si>
  <si>
    <t>99701-0001</t>
  </si>
  <si>
    <t>Příplatek za přestěrkování desek a vložení sklovláknité tkaniny (ostění, hrany)</t>
  </si>
  <si>
    <t>PC 764-001</t>
  </si>
  <si>
    <t>PC 764-002</t>
  </si>
  <si>
    <t>PC 764-003</t>
  </si>
  <si>
    <t>PC 764-004</t>
  </si>
  <si>
    <t>PC 764-005</t>
  </si>
  <si>
    <t>PC 764-006</t>
  </si>
  <si>
    <t>Montáž lešení řadového lehkého s podlahami s provozním zatížením do 200 kg/m2, šířky do 1,2 m, výšky do 10,0 m</t>
  </si>
  <si>
    <t>94111-1221</t>
  </si>
  <si>
    <t>Montáž kontaktního zateplení vnějšího ostění nebo nadpraží z polystyrénových desek hl. špalet přes 200 do 400 mm tl. desek přes 40 do 80 mm</t>
  </si>
  <si>
    <t>76400-2851</t>
  </si>
  <si>
    <t>Demontáž oplechování parapetů do sutě</t>
  </si>
  <si>
    <t>62225-2002</t>
  </si>
  <si>
    <t>99876-7202</t>
  </si>
  <si>
    <t xml:space="preserve">Přesun hmot pro konstrukce zámečnické v objektech výšky do 12 m </t>
  </si>
  <si>
    <t>PC 006-017</t>
  </si>
  <si>
    <t>PC 006-018</t>
  </si>
  <si>
    <t>Přemístění demontovaných výrobků do skladu a následně zpět na stavbu k opětovné montáži</t>
  </si>
  <si>
    <t>PC 006-003</t>
  </si>
  <si>
    <t>PC 006-004</t>
  </si>
  <si>
    <t>PC 006-005</t>
  </si>
  <si>
    <t>PC 006-006</t>
  </si>
  <si>
    <t>PC 006-007</t>
  </si>
  <si>
    <t>PC 006-008</t>
  </si>
  <si>
    <t>PC 006-009</t>
  </si>
  <si>
    <t>PC 006-010</t>
  </si>
  <si>
    <t>PC 006-011</t>
  </si>
  <si>
    <t>PC 006-012</t>
  </si>
  <si>
    <t>PC 006-013</t>
  </si>
  <si>
    <t>PC 006-014</t>
  </si>
  <si>
    <t>PC 006-015</t>
  </si>
  <si>
    <t>PC 006-016</t>
  </si>
  <si>
    <t>PC 093-001</t>
  </si>
  <si>
    <t>PC 096-001</t>
  </si>
  <si>
    <t>PC 096-002</t>
  </si>
  <si>
    <t>PC 096-003</t>
  </si>
  <si>
    <t>94451-1111</t>
  </si>
  <si>
    <t>Bednění stupňů přímočarých zřízení</t>
  </si>
  <si>
    <t>43435-1142</t>
  </si>
  <si>
    <t>Bednění stupňů přímočarých odstranění</t>
  </si>
  <si>
    <t>99876-4202</t>
  </si>
  <si>
    <t xml:space="preserve">Přesun hmot pro konstrukce klempířské v objektech výšky do 12 m </t>
  </si>
  <si>
    <t>16220-1102</t>
  </si>
  <si>
    <t>Vodorovné přemístění výkopku z horniny 1 až 4 do 50 m</t>
  </si>
  <si>
    <t>97805-9641</t>
  </si>
  <si>
    <t>Odsekání a odebrání obkladů vnějších stěn plochy přes 1 m2</t>
  </si>
  <si>
    <t>Úprava stávajícího napojení svodu do dešťové kanalizace posunutím v části pod zemí včetně nutných zemních prací</t>
  </si>
  <si>
    <t>27431-3611</t>
  </si>
  <si>
    <t>Montáž lišt kontaktního zateplení zakládací soklovky</t>
  </si>
  <si>
    <t>91973-5113</t>
  </si>
  <si>
    <t>Řezání stávajícího živičného krytu tl. do 150 mm</t>
  </si>
  <si>
    <t>PC 001-001</t>
  </si>
  <si>
    <t>78359-5211</t>
  </si>
  <si>
    <t>Nátěry klempířských konstrukcí dražšími barvami lesklý povrch jednonásobné a základní antikorozní nátěr</t>
  </si>
  <si>
    <t>Nátěry ocelových zámečnických konstrukcí syntetické 1xantikorozní, 1xzákladní, 2x email</t>
  </si>
  <si>
    <t>Hmotnost sutě celkem (t)</t>
  </si>
  <si>
    <t>77127-4123</t>
  </si>
  <si>
    <t>Montáž obkladů stupnic z dlaždic keramických protiskluzných do flexibilního lepidla šířky do 300 mm</t>
  </si>
  <si>
    <t>77127-4232</t>
  </si>
  <si>
    <t>Celkové náklady stavby včetně DPH (D.+E1.+E2.)</t>
  </si>
  <si>
    <t>E1.</t>
  </si>
  <si>
    <t>E2.</t>
  </si>
  <si>
    <t>Podlahy z dlaždic</t>
  </si>
  <si>
    <t>77159-1111</t>
  </si>
  <si>
    <t>Penetrace podkladu</t>
  </si>
  <si>
    <t>PC 771-001</t>
  </si>
  <si>
    <t>99877-1201</t>
  </si>
  <si>
    <t xml:space="preserve">Přesun hmot pro podlahy z dlaždic v objektech výšky do 6 m </t>
  </si>
  <si>
    <t>m2</t>
  </si>
  <si>
    <t>/5/</t>
  </si>
  <si>
    <t>/6/</t>
  </si>
  <si>
    <t>/7/</t>
  </si>
  <si>
    <t>/8/</t>
  </si>
  <si>
    <t>/9/</t>
  </si>
  <si>
    <t>/10/</t>
  </si>
  <si>
    <t>/11/</t>
  </si>
  <si>
    <t>t</t>
  </si>
  <si>
    <t>kus</t>
  </si>
  <si>
    <t>Komunikace</t>
  </si>
  <si>
    <t>Úpravy povrchů, podlahy, osazování</t>
  </si>
  <si>
    <t>Dokončující konstrukce a práce</t>
  </si>
  <si>
    <t>Bourání</t>
  </si>
  <si>
    <t>v odpovídající cenové soustavě ÚRS,podle popisu uvedeném v dálkové přístupu</t>
  </si>
  <si>
    <t>k cenové soustavě na : www.cs-urs.cz</t>
  </si>
  <si>
    <t>97801-5321</t>
  </si>
  <si>
    <t>99701-3501</t>
  </si>
  <si>
    <t>99701-3509</t>
  </si>
  <si>
    <t xml:space="preserve">Zařízení staveniště </t>
  </si>
  <si>
    <t>Mimostaveništní doprava</t>
  </si>
  <si>
    <t>HZS</t>
  </si>
  <si>
    <t>C1.</t>
  </si>
  <si>
    <t>Ostatní náklady celkem</t>
  </si>
  <si>
    <t>Krycí list rozpočtu</t>
  </si>
  <si>
    <t xml:space="preserve">D. </t>
  </si>
  <si>
    <t>DPH 15,0 %</t>
  </si>
  <si>
    <t>DPH 21,0 %</t>
  </si>
  <si>
    <t>Základna</t>
  </si>
  <si>
    <t>Celkové náklady stavby bez DPH (A.+B.+C.+C1.)</t>
  </si>
  <si>
    <t>Rekapitulace - práce PSV (montáž a dodávka)</t>
  </si>
  <si>
    <t>PC 093-008</t>
  </si>
  <si>
    <t>62290-5101</t>
  </si>
  <si>
    <t>Očištění vnějších ploch tlakovou vodou omytím</t>
  </si>
  <si>
    <t>Náklady na zkoušky např. odtrhové, přídržnosti atd. a sondy do stávajících konstrukcí stěn, stropů atd.  v rámci realizace stavby</t>
  </si>
  <si>
    <t>99701-3112</t>
  </si>
  <si>
    <t>78310-3801</t>
  </si>
  <si>
    <t>Základ z betonu prostého pasů C 16/20</t>
  </si>
  <si>
    <t>27435-1215</t>
  </si>
  <si>
    <t xml:space="preserve">Bednění základových pasů zřízení </t>
  </si>
  <si>
    <t>27435-1216</t>
  </si>
  <si>
    <t>Bednění základových pasů odstranění</t>
  </si>
  <si>
    <t>Izolační bitumenový pás modifikovaný (typ S) s vložkou z polyesterové rohože</t>
  </si>
  <si>
    <t>Práce spojené s bouráním a demontážemi nezahrnuté ve výše uvedených položkách - nutno doložit dle skutečnosti</t>
  </si>
  <si>
    <t>Pomocné stavební práce - dodatečně požadované a odsouhlasené - nutno doložit dle skutečnosti</t>
  </si>
  <si>
    <t>Přesun hmot pro budovy občanské výstavby, bydlení, výrobu a služby s konstrukcí zděnou výšky do 12 m</t>
  </si>
  <si>
    <t>PC 093-002</t>
  </si>
  <si>
    <t>PC 093-003</t>
  </si>
  <si>
    <t>Vnější omítka stěn vápenocementová hladká ve stupni složitosti I a II tl. do 15 mm</t>
  </si>
  <si>
    <t>PC 093-005</t>
  </si>
  <si>
    <t xml:space="preserve">API studio s.r.o., Větrná 20, 466 01 Jablonec n. N. </t>
  </si>
  <si>
    <t xml:space="preserve">D1. </t>
  </si>
  <si>
    <t xml:space="preserve">Investor: </t>
  </si>
  <si>
    <t>Projektant:</t>
  </si>
  <si>
    <t>Zhotovitel</t>
  </si>
  <si>
    <t>Datum:</t>
  </si>
  <si>
    <t>Název:</t>
  </si>
  <si>
    <t>Podpis:</t>
  </si>
  <si>
    <t>Souhrnné náklady stavby:</t>
  </si>
  <si>
    <t>Zakrývání vnějších ploch před znečištěním, ploch podélných rovných - folií položenou volně (chodníky)</t>
  </si>
  <si>
    <t>Poplatek za uložení odpadu na skládce - stavební suť</t>
  </si>
  <si>
    <t>71111-2001</t>
  </si>
  <si>
    <t>Izolace proti vodě nátěrem penetračním  svisle</t>
  </si>
  <si>
    <t>Vyčištění oken a dveří po ukončení prací</t>
  </si>
  <si>
    <t>Základy</t>
  </si>
  <si>
    <t>78312-1112</t>
  </si>
  <si>
    <t>Příplatek k cenám za lepivost v hornině 3</t>
  </si>
  <si>
    <t>13220-1101</t>
  </si>
  <si>
    <t>Hloubení rýh šířky do 600 mm v hornině 3 do 100 m3</t>
  </si>
  <si>
    <t>13220-1109</t>
  </si>
  <si>
    <t>16260-1102</t>
  </si>
  <si>
    <t>Vodorovné přemístění výkopku z horniny 1 až 4 do 5000 m</t>
  </si>
  <si>
    <t>17120-1201</t>
  </si>
  <si>
    <t>ALP</t>
  </si>
  <si>
    <t>Soklová lišta š. 160 mm</t>
  </si>
  <si>
    <t>Lišta připojovací pro oplechování</t>
  </si>
  <si>
    <t xml:space="preserve">Uložení sypaniny na skládku </t>
  </si>
  <si>
    <t>97909-7115</t>
  </si>
  <si>
    <t>Poplatek za skládku ostatních zemin</t>
  </si>
  <si>
    <t>Úprava pláně v hor. 1 - 4 se zhutněním</t>
  </si>
  <si>
    <t>Přesun hmot pro izolace proti vodě v objektech výšky do 6 m</t>
  </si>
  <si>
    <t>Základní rozpočtové náklady</t>
  </si>
  <si>
    <t>Základní rozpočtové náklady celkem</t>
  </si>
  <si>
    <t>Doplňkové náklady</t>
  </si>
  <si>
    <t>Kulturní památka</t>
  </si>
  <si>
    <t>Práce přes čas</t>
  </si>
  <si>
    <t>Práce bez pevné podlahy</t>
  </si>
  <si>
    <t xml:space="preserve">Doplňkové náklady celkem </t>
  </si>
  <si>
    <t>C.</t>
  </si>
  <si>
    <t>Náklady na umístění stavby</t>
  </si>
  <si>
    <t>Náklady na umístění stavby celkem</t>
  </si>
  <si>
    <t>Územní vlivy</t>
  </si>
  <si>
    <t>Provozní vlivy</t>
  </si>
  <si>
    <t>Ostatní</t>
  </si>
  <si>
    <t>62132-5101</t>
  </si>
  <si>
    <t>Zakrývání vnějších ploch před znečištěním obalením folii a přelepením páskou (okna, dveře)</t>
  </si>
  <si>
    <t>62999-1011</t>
  </si>
  <si>
    <t>Montáž obkladů podstupnic z dlaždic keramických hladkých do flexibilního lepidla výšky do 200 mm</t>
  </si>
  <si>
    <t>Montáž kontaktního zateplení vnějšího ostění nebo nadpraží z polystyrénových desek hl. špalet do 200 mm tl. desek přes 40 do 80 mm</t>
  </si>
  <si>
    <t>94111-1121</t>
  </si>
  <si>
    <t>PC 096-004</t>
  </si>
  <si>
    <t>PC 767-001</t>
  </si>
  <si>
    <t>Příplatek za první a každý další den použití lešení</t>
  </si>
  <si>
    <t>99871-1201</t>
  </si>
  <si>
    <t>97801-5391</t>
  </si>
  <si>
    <t>Montáž ochranné sítě zavěšené na konstrukci lešení z textilie z umělých vláken</t>
  </si>
  <si>
    <t>94451-1211</t>
  </si>
  <si>
    <t>94111-1821</t>
  </si>
  <si>
    <t>Demontáž ochranné sítě zavěšené na konstrukci lešení z textilie z umělých vláken</t>
  </si>
  <si>
    <t>94451-1811</t>
  </si>
  <si>
    <t>Otlučení vnějších omítek stěn s vyškrabáním spár v rozsahu do 10,0 %</t>
  </si>
  <si>
    <t>12220-1101</t>
  </si>
  <si>
    <t>Odkopávky a prokopávky nezapažené v hornině 3 do 100 m3</t>
  </si>
  <si>
    <t>12220-1109</t>
  </si>
  <si>
    <t>PC 005-001</t>
  </si>
  <si>
    <t>Podklad ze štěrku hrubého tl. 150 mm</t>
  </si>
  <si>
    <t>PC 005-002</t>
  </si>
  <si>
    <t>Podklad ze štěrku hrubého tl. 250 mm</t>
  </si>
  <si>
    <t>PC 005-003</t>
  </si>
  <si>
    <t>XPS tl. 100 mm</t>
  </si>
  <si>
    <t>Vodorovné konstrukce</t>
  </si>
  <si>
    <t>43431-1113</t>
  </si>
  <si>
    <t>Stupně dusané z betonu prostého C 12/15</t>
  </si>
  <si>
    <t>43435-1141</t>
  </si>
  <si>
    <t>Podklad ze štěrkodrti tl. 100 mm</t>
  </si>
  <si>
    <t>PC 005-004</t>
  </si>
  <si>
    <t>Podklad ze štěrku frakce 4 - 8 mm tl. 40 mm</t>
  </si>
  <si>
    <t>PC 005-005</t>
  </si>
  <si>
    <t>Montáž zámkové dlažby</t>
  </si>
  <si>
    <t>PC 005-006</t>
  </si>
  <si>
    <t>Dodávka zámkové dlažby tl. 60 mm</t>
  </si>
  <si>
    <t>PC 005-007</t>
  </si>
  <si>
    <t>PC 005-008</t>
  </si>
  <si>
    <t>Montáž a dodávka záhonového obrubníku</t>
  </si>
  <si>
    <t>Odstranění nátěru z ocelových konstrukcí lehkých okartáčováním</t>
  </si>
  <si>
    <t>16270-1109</t>
  </si>
  <si>
    <t>Příplatek k ceně za každých dalších i započatých 1000 m</t>
  </si>
  <si>
    <t>Lapač střešních splavenin PVC DN 100 mm, kloub, záp. klapka, koš na listí + napojení na stávající kanalizaci</t>
  </si>
  <si>
    <t>Rekapitulace - práce HSV (montáž a dodávka)</t>
  </si>
  <si>
    <t>Rekapitulace - práce HSV (montáž a dodávka) celkem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</si>
  <si>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</si>
  <si>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</si>
  <si>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</si>
  <si>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</si>
  <si>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</si>
  <si>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</si>
  <si>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</si>
  <si>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Část: Stavební část</t>
  </si>
  <si>
    <t>A.</t>
  </si>
  <si>
    <t>B.</t>
  </si>
  <si>
    <t>hod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</si>
  <si>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</si>
  <si>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</si>
  <si>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</si>
  <si>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</si>
  <si>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</si>
  <si>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</si>
  <si>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Lišta rohová s tkaninou</t>
  </si>
  <si>
    <t>PC 006-001</t>
  </si>
  <si>
    <t>PC 006-002</t>
  </si>
  <si>
    <t>62232-1121</t>
  </si>
  <si>
    <t>Demontáž lešení řadového lehkého s podlahami s provozním zatížením do 200 kg/m2, šířky do 1,2 m, výšky do 10,0 m</t>
  </si>
  <si>
    <t>Příplatek za první a každý další den použití sítě</t>
  </si>
  <si>
    <t>17410-1101</t>
  </si>
  <si>
    <t>Otlučení vnějších omítek stěn s vyškrabáním spár v rozsahu do 100,0 %</t>
  </si>
  <si>
    <t>62221-1021</t>
  </si>
  <si>
    <t>Montáž kontaktního zateplení z polystyrénových desek na vnější stěny tl. desek přes 80 do 120 mm</t>
  </si>
  <si>
    <t xml:space="preserve"> </t>
  </si>
  <si>
    <t>/1/</t>
  </si>
  <si>
    <t>/2/</t>
  </si>
  <si>
    <t>/3/</t>
  </si>
  <si>
    <t>/4/</t>
  </si>
  <si>
    <t>Kč</t>
  </si>
  <si>
    <t>%</t>
  </si>
  <si>
    <t>Přesun hmot</t>
  </si>
  <si>
    <t>m</t>
  </si>
  <si>
    <t>Zemní práce</t>
  </si>
  <si>
    <t>m3</t>
  </si>
  <si>
    <t>16710-1101</t>
  </si>
  <si>
    <t>Stavba: Zateplení fasády bytového domu Turpišova ul. Č.p. 241 - 242 v Chrastavě</t>
  </si>
  <si>
    <t>Město Chrastava, nám. 1. máje 1, 463 31 Chrastava</t>
  </si>
  <si>
    <t>Datum: 01/2015</t>
  </si>
  <si>
    <t>12 - 14 - 9</t>
  </si>
  <si>
    <t>PC 001-002</t>
  </si>
  <si>
    <t>Uvedení prostranství v místě provizorního skládování zeminy do původního stavu</t>
  </si>
  <si>
    <t>Podklad z kačírku tl. 100 mm</t>
  </si>
  <si>
    <t>Oprava vápenocementové omítky vnějších ploch hladké podhledů v rozsahu opravované plochy do 10 % (balkony)</t>
  </si>
  <si>
    <t>Oprava vápenocementové omítky vnějších ploch hladké v rozsahu opravované plochy do 10 % (římsa)</t>
  </si>
  <si>
    <t>EPS šedý tl. 20 mm</t>
  </si>
  <si>
    <t>EPS šedý tl. 40 mm</t>
  </si>
  <si>
    <t>EPS šedý tl. 80 mm</t>
  </si>
  <si>
    <t>EPS šedý tl. 100 mm</t>
  </si>
  <si>
    <t>EPS šedý tl. 160 mm</t>
  </si>
  <si>
    <t>Penetrace vnějších podhledů a říms, potažení lepidlem a vložení sklovláknité tkaniny (nezateplené plochy)</t>
  </si>
  <si>
    <t>Omítka tenkovrstvá silikonová vnějších ploch probarvená včetně penetrace, zrnitá tl. 1,5 mm podhledů</t>
  </si>
  <si>
    <t>Omítka tenkovrstvá silikonová vnějších ploch probarvená včetně penetrace, zrnitá tl. 1,5 mm stěn</t>
  </si>
  <si>
    <t>Příplatek za provedení soklu v úpravě odolné povětrnosti ve vodoodpudivé úpravě, paropropustné, omyvatelné a mechanicky odolné úpravě např. typu mozaiky</t>
  </si>
  <si>
    <t>Montáž a dodávka těsnící pásky 15/5-12</t>
  </si>
  <si>
    <t>Vyčištění balkonů</t>
  </si>
  <si>
    <t>Vyčištění prostranství po ukončení prací</t>
  </si>
  <si>
    <t>Provedení ochranné stříšky nad vstupy do domu</t>
  </si>
  <si>
    <t xml:space="preserve">Demontáž prvků na fasádě (elektro, nápisy, štítky, výústky, slaboproud, stožáry na vlajky, satelity atd) </t>
  </si>
  <si>
    <t>Montáž a dodávka větrací mřížky fasádní hliníkové - eloxovaný přírodní povrch se síťkou proti hmyzu rozměru 250 x 750 mm, poz. 1</t>
  </si>
  <si>
    <t>Montáž a dodávka větrací hlavice odtahu spalin rozměru do 300 x 300 mm + nátěr shodný s přílsušnou barvou fasády, prodloužení trubky odkouření a obalení minerální vatou, poz. 2</t>
  </si>
  <si>
    <t>Montáž a dodávka větrací mřížky fasádní hliníkové - eloxovaný přírodní povrch se síťkou proti hmyzu rozměru cca DN 100 mm, včetně montáže a dodávky prodloužení prostupového potrubí, poz. 3</t>
  </si>
  <si>
    <t>Montáž označení budovy</t>
  </si>
  <si>
    <t>PC 093-004</t>
  </si>
  <si>
    <t>PC 093-006</t>
  </si>
  <si>
    <t>PC 093-007</t>
  </si>
  <si>
    <t>PC 093-009</t>
  </si>
  <si>
    <t>PC 093-010</t>
  </si>
  <si>
    <t>Bourání příček - přizdívek z cihel plných pálených na MV nebo MVC tl. do 100 mm</t>
  </si>
  <si>
    <t>Opatrné odstranění malty (omítky) ze stávající hydroizolace</t>
  </si>
  <si>
    <t>Očištění stávající hydroizolace od nečistot</t>
  </si>
  <si>
    <t>SP 97801-5321</t>
  </si>
  <si>
    <t>Otlučení vnějších omítek podhledů s vyškrabáním spár v rozsahu do 10,0 %</t>
  </si>
  <si>
    <t>Konstrukce klempířské hliníkový plech dle PD</t>
  </si>
  <si>
    <t>Oplechování parapetu rš. 380 mm</t>
  </si>
  <si>
    <t>Oplechování parapetu rš. 330 mm</t>
  </si>
  <si>
    <t>Montáž - svodů včetně dodávky prodloužených kotevních prvků</t>
  </si>
  <si>
    <t>Montáž - horní koleno dvojité + nutná úprava</t>
  </si>
  <si>
    <t>Úprqava zábradlí - opatření proti stékání vody na fasádu po profilech zábradlí</t>
  </si>
  <si>
    <t>Dodávka terasové dlažby s protiskluznou úpravou</t>
  </si>
  <si>
    <t>Dokumentace skutečného provedení</t>
  </si>
  <si>
    <t>62153-1011</t>
  </si>
  <si>
    <t>62253-1011</t>
  </si>
  <si>
    <t>96504-2131</t>
  </si>
  <si>
    <t>Bourání podkladů betonových tl. do 100 mm plochy do 4 m2</t>
  </si>
  <si>
    <t xml:space="preserve">Cena celkem </t>
  </si>
  <si>
    <t>SOUPIS  PRACÍ</t>
  </si>
  <si>
    <t>77147-4112</t>
  </si>
  <si>
    <t>Montáž soklíku z dlaždic keramických lepených flexibilním tmelem rovných výšky do 90 mm</t>
  </si>
  <si>
    <t>Dodávka keramické dlažby (sokl řezanyý)</t>
  </si>
  <si>
    <t>Měření a prohlídka hromosvodu (vizuální kontrola a měření zemních odporů jednotlivých svodů)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</si>
</sst>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####;\-####"/>
    <numFmt numFmtId="168" formatCode="#,##0.00;\-#,##0.00"/>
    <numFmt numFmtId="169" formatCode="#,##0.000;\-#,##0.000"/>
    <numFmt numFmtId="170" formatCode="#,##0.00000;\-#,##0.00000"/>
    <numFmt numFmtId="171" formatCode="#,##0;\-#,##0"/>
    <numFmt numFmtId="172" formatCode="#,##0.0;\-#,##0.0"/>
    <numFmt numFmtId="173" formatCode="#,##0.00000"/>
    <numFmt numFmtId="174" formatCode="0.0"/>
  </numFmts>
  <fonts count="39"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"/>
      <family val="0"/>
    </font>
    <font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2"/>
    </font>
    <font>
      <i/>
      <sz val="10"/>
      <name val="Helv"/>
      <family val="0"/>
    </font>
    <font>
      <b/>
      <sz val="13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sz val="8"/>
      <color indexed="12"/>
      <name val="Arial"/>
      <family val="0"/>
    </font>
    <font>
      <sz val="8"/>
      <color indexed="8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1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 wrapText="1"/>
      <protection/>
    </xf>
    <xf numFmtId="2" fontId="4" fillId="18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6" fillId="18" borderId="0" xfId="0" applyFont="1" applyFill="1" applyAlignment="1" applyProtection="1">
      <alignment horizontal="left" vertical="center"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2" fontId="6" fillId="18" borderId="0" xfId="0" applyNumberFormat="1" applyFont="1" applyFill="1" applyAlignment="1" applyProtection="1">
      <alignment horizontal="left" vertical="center"/>
      <protection/>
    </xf>
    <xf numFmtId="0" fontId="6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 applyProtection="1">
      <alignment horizontal="left" wrapText="1"/>
      <protection/>
    </xf>
    <xf numFmtId="2" fontId="6" fillId="18" borderId="0" xfId="0" applyNumberFormat="1" applyFont="1" applyFill="1" applyAlignment="1" applyProtection="1">
      <alignment horizontal="left"/>
      <protection/>
    </xf>
    <xf numFmtId="0" fontId="6" fillId="18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2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166" fontId="4" fillId="18" borderId="0" xfId="0" applyNumberFormat="1" applyFont="1" applyFill="1" applyAlignment="1" applyProtection="1">
      <alignment horizontal="left"/>
      <protection/>
    </xf>
    <xf numFmtId="166" fontId="6" fillId="18" borderId="0" xfId="0" applyNumberFormat="1" applyFont="1" applyFill="1" applyAlignment="1" applyProtection="1">
      <alignment horizontal="left" vertical="center"/>
      <protection/>
    </xf>
    <xf numFmtId="166" fontId="6" fillId="18" borderId="0" xfId="0" applyNumberFormat="1" applyFont="1" applyFill="1" applyAlignment="1" applyProtection="1">
      <alignment horizontal="left"/>
      <protection/>
    </xf>
    <xf numFmtId="166" fontId="1" fillId="0" borderId="0" xfId="0" applyNumberFormat="1" applyFont="1" applyAlignment="1" applyProtection="1">
      <alignment horizontal="left" vertical="top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167" fontId="4" fillId="24" borderId="12" xfId="0" applyNumberFormat="1" applyFont="1" applyFill="1" applyBorder="1" applyAlignment="1" applyProtection="1">
      <alignment horizontal="center" vertical="center"/>
      <protection/>
    </xf>
    <xf numFmtId="167" fontId="4" fillId="24" borderId="13" xfId="0" applyNumberFormat="1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11" fillId="18" borderId="0" xfId="0" applyFont="1" applyFill="1" applyAlignment="1" applyProtection="1">
      <alignment horizontal="left" vertical="center"/>
      <protection/>
    </xf>
    <xf numFmtId="0" fontId="11" fillId="18" borderId="0" xfId="0" applyFont="1" applyFill="1" applyAlignment="1" applyProtection="1">
      <alignment horizontal="left" vertical="center" wrapText="1"/>
      <protection/>
    </xf>
    <xf numFmtId="2" fontId="11" fillId="18" borderId="0" xfId="0" applyNumberFormat="1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16" xfId="0" applyFont="1" applyFill="1" applyBorder="1" applyAlignment="1" applyProtection="1">
      <alignment horizontal="center" vertical="center" wrapText="1"/>
      <protection/>
    </xf>
    <xf numFmtId="2" fontId="4" fillId="24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Font="1" applyFill="1" applyBorder="1" applyAlignment="1" applyProtection="1">
      <alignment horizontal="center" vertical="center" wrapText="1"/>
      <protection locked="0"/>
    </xf>
    <xf numFmtId="166" fontId="4" fillId="24" borderId="16" xfId="0" applyNumberFormat="1" applyFont="1" applyFill="1" applyBorder="1" applyAlignment="1" applyProtection="1">
      <alignment horizontal="center" vertical="center" wrapText="1"/>
      <protection/>
    </xf>
    <xf numFmtId="167" fontId="4" fillId="24" borderId="17" xfId="0" applyNumberFormat="1" applyFont="1" applyFill="1" applyBorder="1" applyAlignment="1" applyProtection="1">
      <alignment horizontal="center" vertical="center"/>
      <protection/>
    </xf>
    <xf numFmtId="167" fontId="4" fillId="24" borderId="18" xfId="0" applyNumberFormat="1" applyFont="1" applyFill="1" applyBorder="1" applyAlignment="1" applyProtection="1">
      <alignment horizontal="center" vertical="center"/>
      <protection/>
    </xf>
    <xf numFmtId="166" fontId="4" fillId="24" borderId="18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168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67" fontId="4" fillId="24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3" fillId="0" borderId="0" xfId="0" applyFont="1" applyFill="1" applyAlignment="1" applyProtection="1">
      <alignment horizontal="left" wrapText="1"/>
      <protection/>
    </xf>
    <xf numFmtId="3" fontId="0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vertical="top" wrapText="1"/>
    </xf>
    <xf numFmtId="3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3" fontId="7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16" fillId="0" borderId="0" xfId="0" applyFont="1" applyBorder="1" applyAlignment="1" applyProtection="1">
      <alignment horizontal="left" vertical="center"/>
      <protection/>
    </xf>
    <xf numFmtId="169" fontId="16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vertical="top" wrapText="1"/>
    </xf>
    <xf numFmtId="0" fontId="7" fillId="0" borderId="0" xfId="0" applyFont="1" applyBorder="1" applyAlignment="1" applyProtection="1">
      <alignment horizontal="left" vertical="center"/>
      <protection/>
    </xf>
    <xf numFmtId="169" fontId="17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>
      <alignment/>
    </xf>
    <xf numFmtId="170" fontId="2" fillId="0" borderId="0" xfId="0" applyNumberFormat="1" applyFont="1" applyBorder="1" applyAlignment="1" applyProtection="1">
      <alignment horizontal="right" vertical="center"/>
      <protection/>
    </xf>
    <xf numFmtId="169" fontId="2" fillId="0" borderId="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70" fontId="18" fillId="0" borderId="0" xfId="0" applyNumberFormat="1" applyFont="1" applyBorder="1" applyAlignment="1" applyProtection="1">
      <alignment horizontal="right" vertical="center"/>
      <protection/>
    </xf>
    <xf numFmtId="169" fontId="18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70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 applyProtection="1">
      <alignment horizontal="right" vertical="top"/>
      <protection/>
    </xf>
    <xf numFmtId="169" fontId="2" fillId="0" borderId="0" xfId="0" applyNumberFormat="1" applyFont="1" applyAlignment="1" applyProtection="1">
      <alignment vertical="top" wrapText="1"/>
      <protection/>
    </xf>
    <xf numFmtId="164" fontId="8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6" fontId="8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right" vertical="top"/>
      <protection/>
    </xf>
    <xf numFmtId="49" fontId="19" fillId="0" borderId="0" xfId="0" applyNumberFormat="1" applyFont="1" applyFill="1" applyBorder="1" applyAlignment="1" applyProtection="1">
      <alignment horizontal="left" vertical="top" wrapText="1"/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Alignment="1" applyProtection="1">
      <alignment horizontal="left" vertical="top"/>
      <protection/>
    </xf>
    <xf numFmtId="3" fontId="2" fillId="0" borderId="0" xfId="0" applyNumberFormat="1" applyFont="1" applyAlignment="1">
      <alignment/>
    </xf>
    <xf numFmtId="0" fontId="20" fillId="0" borderId="0" xfId="0" applyFont="1" applyFill="1" applyAlignment="1" applyProtection="1">
      <alignment horizontal="left" wrapText="1"/>
      <protection/>
    </xf>
    <xf numFmtId="167" fontId="4" fillId="24" borderId="13" xfId="0" applyNumberFormat="1" applyFont="1" applyFill="1" applyBorder="1" applyAlignment="1" applyProtection="1">
      <alignment horizontal="center" vertical="center" wrapText="1"/>
      <protection/>
    </xf>
    <xf numFmtId="167" fontId="4" fillId="24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 horizontal="left" vertical="center"/>
    </xf>
    <xf numFmtId="166" fontId="8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18" borderId="0" xfId="0" applyFont="1" applyFill="1" applyAlignment="1" applyProtection="1">
      <alignment horizontal="center"/>
      <protection/>
    </xf>
    <xf numFmtId="0" fontId="6" fillId="18" borderId="0" xfId="0" applyFont="1" applyFill="1" applyAlignment="1" applyProtection="1">
      <alignment horizontal="center" vertical="center"/>
      <protection/>
    </xf>
    <xf numFmtId="0" fontId="11" fillId="18" borderId="0" xfId="0" applyFont="1" applyFill="1" applyAlignment="1" applyProtection="1">
      <alignment horizontal="center" vertical="center"/>
      <protection/>
    </xf>
    <xf numFmtId="0" fontId="6" fillId="18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166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166" fontId="4" fillId="24" borderId="20" xfId="0" applyNumberFormat="1" applyFont="1" applyFill="1" applyBorder="1" applyAlignment="1" applyProtection="1">
      <alignment horizontal="center" vertical="center" wrapText="1"/>
      <protection/>
    </xf>
    <xf numFmtId="166" fontId="21" fillId="24" borderId="21" xfId="0" applyNumberFormat="1" applyFont="1" applyFill="1" applyBorder="1" applyAlignment="1" applyProtection="1">
      <alignment horizontal="center" vertical="center" wrapText="1"/>
      <protection/>
    </xf>
    <xf numFmtId="2" fontId="4" fillId="24" borderId="22" xfId="0" applyNumberFormat="1" applyFont="1" applyFill="1" applyBorder="1" applyAlignment="1" applyProtection="1">
      <alignment horizontal="center" vertical="center" wrapText="1"/>
      <protection/>
    </xf>
    <xf numFmtId="167" fontId="4" fillId="24" borderId="23" xfId="0" applyNumberFormat="1" applyFont="1" applyFill="1" applyBorder="1" applyAlignment="1" applyProtection="1">
      <alignment horizontal="center" vertical="center"/>
      <protection/>
    </xf>
    <xf numFmtId="166" fontId="4" fillId="24" borderId="24" xfId="0" applyNumberFormat="1" applyFont="1" applyFill="1" applyBorder="1" applyAlignment="1" applyProtection="1">
      <alignment horizontal="center" vertical="center"/>
      <protection/>
    </xf>
    <xf numFmtId="167" fontId="4" fillId="24" borderId="25" xfId="0" applyNumberFormat="1" applyFont="1" applyFill="1" applyBorder="1" applyAlignment="1" applyProtection="1">
      <alignment horizontal="center" vertical="center"/>
      <protection/>
    </xf>
    <xf numFmtId="2" fontId="15" fillId="0" borderId="26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/>
    </xf>
    <xf numFmtId="4" fontId="14" fillId="0" borderId="26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14" fillId="0" borderId="28" xfId="0" applyNumberFormat="1" applyFont="1" applyBorder="1" applyAlignment="1">
      <alignment/>
    </xf>
    <xf numFmtId="4" fontId="14" fillId="0" borderId="29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6" fillId="18" borderId="0" xfId="0" applyFont="1" applyFill="1" applyAlignment="1" applyProtection="1">
      <alignment horizontal="left" vertical="center"/>
      <protection/>
    </xf>
    <xf numFmtId="3" fontId="14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 horizontal="right" vertical="top" wrapText="1"/>
    </xf>
    <xf numFmtId="4" fontId="2" fillId="0" borderId="0" xfId="0" applyNumberFormat="1" applyFont="1" applyFill="1" applyAlignment="1">
      <alignment vertical="top" wrapText="1"/>
    </xf>
    <xf numFmtId="3" fontId="2" fillId="24" borderId="0" xfId="0" applyNumberFormat="1" applyFont="1" applyFill="1" applyAlignment="1">
      <alignment horizontal="right" vertical="top" wrapText="1"/>
    </xf>
    <xf numFmtId="0" fontId="6" fillId="18" borderId="31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>
      <alignment horizontal="left" vertical="center"/>
    </xf>
    <xf numFmtId="2" fontId="20" fillId="0" borderId="32" xfId="0" applyNumberFormat="1" applyFont="1" applyFill="1" applyBorder="1" applyAlignment="1" applyProtection="1">
      <alignment horizontal="center"/>
      <protection/>
    </xf>
    <xf numFmtId="2" fontId="20" fillId="0" borderId="33" xfId="0" applyNumberFormat="1" applyFont="1" applyFill="1" applyBorder="1" applyAlignment="1" applyProtection="1">
      <alignment horizontal="center"/>
      <protection/>
    </xf>
    <xf numFmtId="2" fontId="20" fillId="0" borderId="34" xfId="0" applyNumberFormat="1" applyFont="1" applyFill="1" applyBorder="1" applyAlignment="1" applyProtection="1">
      <alignment horizontal="center"/>
      <protection/>
    </xf>
    <xf numFmtId="0" fontId="6" fillId="18" borderId="31" xfId="0" applyFont="1" applyFill="1" applyBorder="1" applyAlignment="1" applyProtection="1">
      <alignment horizontal="left" vertical="center" wrapText="1"/>
      <protection/>
    </xf>
    <xf numFmtId="0" fontId="1" fillId="0" borderId="31" xfId="0" applyFont="1" applyBorder="1" applyAlignment="1">
      <alignment horizontal="left" vertical="center"/>
    </xf>
    <xf numFmtId="0" fontId="6" fillId="18" borderId="0" xfId="0" applyFont="1" applyFill="1" applyAlignment="1" applyProtection="1">
      <alignment horizontal="left" wrapText="1"/>
      <protection/>
    </xf>
    <xf numFmtId="0" fontId="6" fillId="18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31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1"/>
  <sheetViews>
    <sheetView tabSelected="1" zoomScalePageLayoutView="0" workbookViewId="0" topLeftCell="A280">
      <selection activeCell="C289" sqref="C289"/>
    </sheetView>
  </sheetViews>
  <sheetFormatPr defaultColWidth="9.140625" defaultRowHeight="11.25" customHeight="1"/>
  <cols>
    <col min="1" max="1" width="4.8515625" style="5" customWidth="1"/>
    <col min="2" max="2" width="12.7109375" style="5" customWidth="1"/>
    <col min="3" max="3" width="39.7109375" style="16" customWidth="1"/>
    <col min="4" max="4" width="5.421875" style="137" customWidth="1"/>
    <col min="5" max="5" width="9.00390625" style="17" customWidth="1"/>
    <col min="6" max="6" width="10.00390625" style="5" customWidth="1"/>
    <col min="7" max="7" width="13.00390625" style="5" customWidth="1"/>
    <col min="8" max="8" width="7.7109375" style="28" customWidth="1"/>
    <col min="9" max="11" width="7.7109375" style="5" customWidth="1"/>
    <col min="12" max="12" width="13.7109375" style="55" customWidth="1"/>
    <col min="13" max="13" width="9.00390625" style="18" customWidth="1"/>
    <col min="14" max="16384" width="9.140625" style="18" customWidth="1"/>
  </cols>
  <sheetData>
    <row r="1" spans="1:12" s="5" customFormat="1" ht="16.5" customHeight="1">
      <c r="A1" s="1" t="s">
        <v>357</v>
      </c>
      <c r="B1" s="2"/>
      <c r="C1" s="3"/>
      <c r="D1" s="131"/>
      <c r="E1" s="4"/>
      <c r="F1" s="2"/>
      <c r="G1" s="2"/>
      <c r="H1" s="25"/>
      <c r="I1" s="2"/>
      <c r="J1" s="2"/>
      <c r="K1" s="2"/>
      <c r="L1" s="11"/>
    </row>
    <row r="2" spans="1:12" s="5" customFormat="1" ht="16.5" customHeight="1">
      <c r="A2" s="1"/>
      <c r="B2" s="2"/>
      <c r="C2" s="3"/>
      <c r="D2" s="131"/>
      <c r="E2" s="4"/>
      <c r="F2" s="2"/>
      <c r="G2" s="2"/>
      <c r="H2" s="25"/>
      <c r="I2" s="2"/>
      <c r="J2" s="2"/>
      <c r="K2" s="2"/>
      <c r="L2" s="11"/>
    </row>
    <row r="3" spans="1:12" s="5" customFormat="1" ht="15" customHeight="1">
      <c r="A3" s="6" t="s">
        <v>307</v>
      </c>
      <c r="B3" s="7"/>
      <c r="C3" s="8"/>
      <c r="D3" s="132"/>
      <c r="E3" s="9"/>
      <c r="F3" s="7"/>
      <c r="G3" s="7"/>
      <c r="H3" s="26"/>
      <c r="I3" s="7"/>
      <c r="J3" s="10"/>
      <c r="K3" s="10"/>
      <c r="L3" s="11"/>
    </row>
    <row r="4" spans="1:12" s="5" customFormat="1" ht="15" customHeight="1">
      <c r="A4" s="6" t="s">
        <v>48</v>
      </c>
      <c r="B4" s="7"/>
      <c r="C4" s="8"/>
      <c r="D4" s="132"/>
      <c r="E4" s="9"/>
      <c r="F4" s="7"/>
      <c r="G4" s="7"/>
      <c r="H4" s="26"/>
      <c r="I4" s="7"/>
      <c r="J4" s="10"/>
      <c r="K4" s="10"/>
      <c r="L4" s="11"/>
    </row>
    <row r="5" spans="1:12" s="5" customFormat="1" ht="15" customHeight="1">
      <c r="A5" s="6" t="s">
        <v>275</v>
      </c>
      <c r="B5" s="7"/>
      <c r="C5" s="8"/>
      <c r="D5" s="132"/>
      <c r="E5" s="9"/>
      <c r="F5" s="7"/>
      <c r="G5" s="7"/>
      <c r="H5" s="26"/>
      <c r="I5" s="7"/>
      <c r="J5" s="10"/>
      <c r="K5" s="10"/>
      <c r="L5" s="11"/>
    </row>
    <row r="6" spans="1:12" s="5" customFormat="1" ht="15" customHeight="1">
      <c r="A6" s="6"/>
      <c r="B6" s="7"/>
      <c r="C6" s="8"/>
      <c r="D6" s="132"/>
      <c r="E6" s="9"/>
      <c r="F6" s="7"/>
      <c r="G6" s="7"/>
      <c r="H6" s="26"/>
      <c r="I6" s="7"/>
      <c r="J6" s="10"/>
      <c r="K6" s="10"/>
      <c r="L6" s="11"/>
    </row>
    <row r="7" spans="1:12" s="39" customFormat="1" ht="15" customHeight="1">
      <c r="A7" s="36" t="s">
        <v>8</v>
      </c>
      <c r="B7" s="36"/>
      <c r="C7" s="37"/>
      <c r="D7" s="133"/>
      <c r="E7" s="38"/>
      <c r="F7" s="36"/>
      <c r="G7" s="36"/>
      <c r="H7" s="177" t="s">
        <v>6</v>
      </c>
      <c r="I7" s="177"/>
      <c r="J7" s="177"/>
      <c r="K7" s="176" t="s">
        <v>310</v>
      </c>
      <c r="L7" s="176"/>
    </row>
    <row r="8" spans="1:12" s="39" customFormat="1" ht="15" customHeight="1">
      <c r="A8" s="36" t="s">
        <v>9</v>
      </c>
      <c r="B8" s="36"/>
      <c r="C8" s="37"/>
      <c r="D8" s="133"/>
      <c r="E8" s="38"/>
      <c r="F8" s="36"/>
      <c r="G8" s="36"/>
      <c r="H8" s="177"/>
      <c r="I8" s="177"/>
      <c r="J8" s="177"/>
      <c r="K8" s="176"/>
      <c r="L8" s="176"/>
    </row>
    <row r="9" spans="1:12" s="39" customFormat="1" ht="15" customHeight="1">
      <c r="A9" s="36" t="s">
        <v>142</v>
      </c>
      <c r="B9" s="36"/>
      <c r="C9" s="37"/>
      <c r="D9" s="133"/>
      <c r="E9" s="38"/>
      <c r="F9" s="36"/>
      <c r="G9" s="36"/>
      <c r="H9" s="177" t="s">
        <v>7</v>
      </c>
      <c r="I9" s="178"/>
      <c r="J9" s="178"/>
      <c r="K9" s="176" t="s">
        <v>1</v>
      </c>
      <c r="L9" s="176"/>
    </row>
    <row r="10" spans="1:12" s="39" customFormat="1" ht="15" customHeight="1">
      <c r="A10" s="36" t="s">
        <v>143</v>
      </c>
      <c r="B10" s="36"/>
      <c r="C10" s="37"/>
      <c r="D10" s="133"/>
      <c r="E10" s="38"/>
      <c r="F10" s="36"/>
      <c r="G10" s="36"/>
      <c r="H10" s="177"/>
      <c r="I10" s="178"/>
      <c r="J10" s="178"/>
      <c r="K10" s="176"/>
      <c r="L10" s="176"/>
    </row>
    <row r="11" spans="1:12" s="5" customFormat="1" ht="15" customHeight="1">
      <c r="A11" s="6"/>
      <c r="B11" s="7"/>
      <c r="C11" s="8"/>
      <c r="D11" s="132"/>
      <c r="E11" s="9"/>
      <c r="F11" s="7"/>
      <c r="G11" s="7"/>
      <c r="H11" s="26"/>
      <c r="I11" s="7"/>
      <c r="J11" s="10"/>
      <c r="K11" s="10"/>
      <c r="L11" s="11"/>
    </row>
    <row r="12" spans="1:12" s="5" customFormat="1" ht="15" customHeight="1">
      <c r="A12" s="7" t="s">
        <v>269</v>
      </c>
      <c r="B12" s="7"/>
      <c r="C12" s="8"/>
      <c r="D12" s="132"/>
      <c r="E12" s="9"/>
      <c r="F12" s="7"/>
      <c r="G12" s="7"/>
      <c r="H12" s="177"/>
      <c r="I12" s="178"/>
      <c r="J12" s="178"/>
      <c r="K12" s="176"/>
      <c r="L12" s="176"/>
    </row>
    <row r="13" spans="1:12" s="5" customFormat="1" ht="14.25" customHeight="1">
      <c r="A13" s="7"/>
      <c r="B13" s="7"/>
      <c r="C13" s="8"/>
      <c r="D13" s="132"/>
      <c r="E13" s="9"/>
      <c r="F13" s="7"/>
      <c r="G13" s="7"/>
      <c r="H13" s="177"/>
      <c r="I13" s="178"/>
      <c r="J13" s="178"/>
      <c r="K13" s="176"/>
      <c r="L13" s="176"/>
    </row>
    <row r="14" spans="1:12" s="5" customFormat="1" ht="18" customHeight="1">
      <c r="A14" s="169"/>
      <c r="B14" s="169"/>
      <c r="C14" s="174" t="s">
        <v>184</v>
      </c>
      <c r="D14" s="170"/>
      <c r="E14" s="170"/>
      <c r="F14" s="170"/>
      <c r="G14" s="169" t="s">
        <v>183</v>
      </c>
      <c r="H14" s="170"/>
      <c r="I14" s="169" t="s">
        <v>185</v>
      </c>
      <c r="J14" s="179"/>
      <c r="K14" s="179"/>
      <c r="L14" s="11"/>
    </row>
    <row r="15" spans="1:12" s="5" customFormat="1" ht="21.75" customHeight="1">
      <c r="A15" s="169" t="s">
        <v>180</v>
      </c>
      <c r="B15" s="169"/>
      <c r="C15" s="169" t="s">
        <v>308</v>
      </c>
      <c r="D15" s="170"/>
      <c r="E15" s="170"/>
      <c r="F15" s="170"/>
      <c r="G15" s="169"/>
      <c r="H15" s="170"/>
      <c r="I15" s="169"/>
      <c r="J15" s="179"/>
      <c r="K15" s="179"/>
      <c r="L15" s="11"/>
    </row>
    <row r="16" spans="1:12" s="5" customFormat="1" ht="21.75" customHeight="1">
      <c r="A16" s="169" t="s">
        <v>181</v>
      </c>
      <c r="B16" s="169"/>
      <c r="C16" s="169" t="s">
        <v>178</v>
      </c>
      <c r="D16" s="175"/>
      <c r="E16" s="175"/>
      <c r="F16" s="175"/>
      <c r="G16" s="169"/>
      <c r="H16" s="170"/>
      <c r="I16" s="169"/>
      <c r="J16" s="179"/>
      <c r="K16" s="179"/>
      <c r="L16" s="11"/>
    </row>
    <row r="17" spans="1:12" s="5" customFormat="1" ht="21.75" customHeight="1">
      <c r="A17" s="169" t="s">
        <v>182</v>
      </c>
      <c r="B17" s="169"/>
      <c r="C17" s="174"/>
      <c r="D17" s="170"/>
      <c r="E17" s="170"/>
      <c r="F17" s="170"/>
      <c r="G17" s="169"/>
      <c r="H17" s="170"/>
      <c r="I17" s="169"/>
      <c r="J17" s="179"/>
      <c r="K17" s="179"/>
      <c r="L17" s="11"/>
    </row>
    <row r="18" spans="1:12" s="5" customFormat="1" ht="13.5" customHeight="1">
      <c r="A18" s="7"/>
      <c r="B18" s="7"/>
      <c r="C18" s="8"/>
      <c r="D18" s="132"/>
      <c r="E18" s="9"/>
      <c r="F18" s="7"/>
      <c r="G18" s="7"/>
      <c r="H18" s="7"/>
      <c r="I18" s="10"/>
      <c r="J18" s="10"/>
      <c r="K18" s="11"/>
      <c r="L18" s="11"/>
    </row>
    <row r="19" spans="1:12" s="5" customFormat="1" ht="13.5" customHeight="1">
      <c r="A19" s="164" t="s">
        <v>309</v>
      </c>
      <c r="B19" s="7"/>
      <c r="C19" s="8"/>
      <c r="D19" s="132"/>
      <c r="E19" s="9"/>
      <c r="F19" s="7"/>
      <c r="G19" s="7"/>
      <c r="H19" s="26"/>
      <c r="I19" s="7"/>
      <c r="J19" s="10"/>
      <c r="K19" s="10"/>
      <c r="L19" s="11"/>
    </row>
    <row r="20" spans="1:12" s="5" customFormat="1" ht="15.75" customHeight="1" thickBot="1">
      <c r="A20" s="10"/>
      <c r="B20" s="10"/>
      <c r="C20" s="11"/>
      <c r="D20" s="134"/>
      <c r="E20" s="12"/>
      <c r="F20" s="13"/>
      <c r="G20" s="10"/>
      <c r="H20" s="27"/>
      <c r="I20" s="10"/>
      <c r="J20" s="10"/>
      <c r="K20" s="10"/>
      <c r="L20" s="11"/>
    </row>
    <row r="21" spans="1:12" s="24" customFormat="1" ht="34.5" customHeight="1">
      <c r="A21" s="29" t="s">
        <v>270</v>
      </c>
      <c r="B21" s="30" t="s">
        <v>271</v>
      </c>
      <c r="C21" s="30" t="s">
        <v>272</v>
      </c>
      <c r="D21" s="30" t="s">
        <v>273</v>
      </c>
      <c r="E21" s="31"/>
      <c r="F21" s="32" t="s">
        <v>156</v>
      </c>
      <c r="G21" s="30" t="s">
        <v>279</v>
      </c>
      <c r="H21" s="143"/>
      <c r="I21" s="144"/>
      <c r="J21" s="145"/>
      <c r="K21" s="32"/>
      <c r="L21" s="30"/>
    </row>
    <row r="22" spans="1:12" s="24" customFormat="1" ht="12.75" customHeight="1">
      <c r="A22" s="33" t="s">
        <v>296</v>
      </c>
      <c r="B22" s="34" t="s">
        <v>297</v>
      </c>
      <c r="C22" s="118" t="s">
        <v>298</v>
      </c>
      <c r="D22" s="34" t="s">
        <v>299</v>
      </c>
      <c r="E22" s="34" t="s">
        <v>129</v>
      </c>
      <c r="F22" s="34" t="s">
        <v>130</v>
      </c>
      <c r="G22" s="34" t="s">
        <v>131</v>
      </c>
      <c r="H22" s="146"/>
      <c r="I22" s="147"/>
      <c r="J22" s="148"/>
      <c r="K22" s="34"/>
      <c r="L22" s="34"/>
    </row>
    <row r="23" spans="1:12" s="23" customFormat="1" ht="18.75" customHeight="1" thickBot="1">
      <c r="A23" s="19"/>
      <c r="B23" s="19"/>
      <c r="C23" s="56" t="s">
        <v>186</v>
      </c>
      <c r="D23" s="135"/>
      <c r="E23" s="21"/>
      <c r="F23" s="22"/>
      <c r="G23" s="19"/>
      <c r="H23" s="66"/>
      <c r="I23" s="63"/>
      <c r="J23" s="63"/>
      <c r="K23" s="63"/>
      <c r="L23" s="67"/>
    </row>
    <row r="24" spans="1:12" s="23" customFormat="1" ht="18.75" customHeight="1" thickBot="1">
      <c r="A24" s="19"/>
      <c r="B24" s="19"/>
      <c r="C24" s="56"/>
      <c r="D24" s="135"/>
      <c r="E24" s="171" t="s">
        <v>356</v>
      </c>
      <c r="F24" s="172"/>
      <c r="G24" s="173"/>
      <c r="H24" s="66"/>
      <c r="I24" s="63"/>
      <c r="J24" s="63"/>
      <c r="K24" s="63"/>
      <c r="L24" s="67"/>
    </row>
    <row r="25" spans="1:12" s="23" customFormat="1" ht="16.5" customHeight="1">
      <c r="A25" s="19"/>
      <c r="B25" s="19"/>
      <c r="C25" s="20"/>
      <c r="D25" s="135"/>
      <c r="E25" s="149"/>
      <c r="F25" s="150"/>
      <c r="G25" s="151"/>
      <c r="H25" s="66"/>
      <c r="I25" s="63"/>
      <c r="J25" s="63"/>
      <c r="K25" s="63"/>
      <c r="L25" s="67"/>
    </row>
    <row r="26" spans="1:12" s="23" customFormat="1" ht="27.75" customHeight="1">
      <c r="A26" s="61" t="s">
        <v>153</v>
      </c>
      <c r="B26" s="57"/>
      <c r="C26" s="58" t="s">
        <v>157</v>
      </c>
      <c r="D26" s="62" t="s">
        <v>300</v>
      </c>
      <c r="E26" s="152"/>
      <c r="F26" s="153"/>
      <c r="G26" s="154">
        <f>G42+G51+G62+G70</f>
        <v>0</v>
      </c>
      <c r="H26" s="75"/>
      <c r="I26" s="74"/>
      <c r="J26" s="76"/>
      <c r="K26" s="77"/>
      <c r="L26" s="50"/>
    </row>
    <row r="27" spans="1:12" s="23" customFormat="1" ht="11.25" customHeight="1">
      <c r="A27" s="61"/>
      <c r="B27" s="57"/>
      <c r="C27" s="58"/>
      <c r="D27" s="62"/>
      <c r="E27" s="152"/>
      <c r="F27" s="153"/>
      <c r="G27" s="154"/>
      <c r="H27" s="75"/>
      <c r="I27" s="74"/>
      <c r="J27" s="79"/>
      <c r="K27" s="80"/>
      <c r="L27" s="50"/>
    </row>
    <row r="28" spans="1:12" s="23" customFormat="1" ht="12" customHeight="1">
      <c r="A28" s="57" t="s">
        <v>120</v>
      </c>
      <c r="B28" s="57"/>
      <c r="C28" s="60" t="s">
        <v>154</v>
      </c>
      <c r="D28" s="59" t="s">
        <v>301</v>
      </c>
      <c r="E28" s="155">
        <v>15</v>
      </c>
      <c r="F28" s="156"/>
      <c r="G28" s="157">
        <f>E28*F28*0.01</f>
        <v>0</v>
      </c>
      <c r="H28" s="75"/>
      <c r="I28" s="74"/>
      <c r="J28" s="82"/>
      <c r="K28" s="83"/>
      <c r="L28" s="51"/>
    </row>
    <row r="29" spans="1:12" s="23" customFormat="1" ht="12" customHeight="1">
      <c r="A29" s="57" t="s">
        <v>121</v>
      </c>
      <c r="B29" s="57"/>
      <c r="C29" s="60" t="s">
        <v>155</v>
      </c>
      <c r="D29" s="59" t="s">
        <v>301</v>
      </c>
      <c r="E29" s="155">
        <v>21</v>
      </c>
      <c r="F29" s="158">
        <f>G26</f>
        <v>0</v>
      </c>
      <c r="G29" s="157">
        <f>E29*F29*0.01</f>
        <v>0</v>
      </c>
      <c r="H29" s="75"/>
      <c r="I29" s="74"/>
      <c r="J29" s="82"/>
      <c r="K29" s="83"/>
      <c r="L29" s="52"/>
    </row>
    <row r="30" spans="1:12" s="23" customFormat="1" ht="8.25" customHeight="1" thickBot="1">
      <c r="A30" s="57"/>
      <c r="B30" s="57"/>
      <c r="C30" s="60"/>
      <c r="D30" s="59"/>
      <c r="E30" s="155"/>
      <c r="F30" s="156"/>
      <c r="G30" s="157"/>
      <c r="H30" s="75"/>
      <c r="I30" s="74"/>
      <c r="J30" s="82"/>
      <c r="K30" s="83"/>
      <c r="L30" s="52"/>
    </row>
    <row r="31" spans="1:12" s="23" customFormat="1" ht="24.75" customHeight="1" thickBot="1">
      <c r="A31" s="61" t="s">
        <v>179</v>
      </c>
      <c r="B31" s="57"/>
      <c r="C31" s="58" t="s">
        <v>119</v>
      </c>
      <c r="D31" s="62" t="s">
        <v>300</v>
      </c>
      <c r="E31" s="159"/>
      <c r="F31" s="160"/>
      <c r="G31" s="161">
        <f>SUM(G26:G30)</f>
        <v>0</v>
      </c>
      <c r="H31" s="87"/>
      <c r="I31" s="85"/>
      <c r="J31" s="82"/>
      <c r="K31" s="83"/>
      <c r="L31" s="52"/>
    </row>
    <row r="32" spans="1:12" s="23" customFormat="1" ht="24.75" customHeight="1">
      <c r="A32" s="61"/>
      <c r="B32" s="57"/>
      <c r="C32" s="58"/>
      <c r="D32" s="62"/>
      <c r="E32" s="153"/>
      <c r="F32" s="153"/>
      <c r="G32" s="165"/>
      <c r="H32" s="75"/>
      <c r="I32" s="74"/>
      <c r="J32" s="82"/>
      <c r="K32" s="83"/>
      <c r="L32" s="52"/>
    </row>
    <row r="33" spans="1:12" s="23" customFormat="1" ht="12" customHeight="1">
      <c r="A33" s="70"/>
      <c r="B33" s="71"/>
      <c r="C33" s="72"/>
      <c r="D33" s="84"/>
      <c r="E33" s="85"/>
      <c r="F33" s="85"/>
      <c r="G33" s="86"/>
      <c r="H33" s="75"/>
      <c r="I33" s="74"/>
      <c r="J33" s="82"/>
      <c r="K33" s="83"/>
      <c r="L33" s="52"/>
    </row>
    <row r="34" spans="1:12" s="68" customFormat="1" ht="12" customHeight="1">
      <c r="A34" s="63"/>
      <c r="B34" s="63"/>
      <c r="C34" s="117" t="s">
        <v>152</v>
      </c>
      <c r="D34" s="136"/>
      <c r="E34" s="64"/>
      <c r="F34" s="65"/>
      <c r="G34" s="63"/>
      <c r="H34" s="75"/>
      <c r="I34" s="74"/>
      <c r="J34" s="82"/>
      <c r="K34" s="83"/>
      <c r="L34" s="52"/>
    </row>
    <row r="35" spans="1:12" s="68" customFormat="1" ht="12" customHeight="1">
      <c r="A35" s="63"/>
      <c r="B35" s="63"/>
      <c r="C35" s="117"/>
      <c r="D35" s="136"/>
      <c r="E35" s="64"/>
      <c r="F35" s="65"/>
      <c r="G35" s="63"/>
      <c r="H35" s="75"/>
      <c r="I35" s="74"/>
      <c r="J35" s="82"/>
      <c r="K35" s="83"/>
      <c r="L35" s="52"/>
    </row>
    <row r="36" spans="1:12" s="68" customFormat="1" ht="12" customHeight="1">
      <c r="A36" s="63"/>
      <c r="B36" s="63"/>
      <c r="C36" s="69"/>
      <c r="D36" s="136"/>
      <c r="E36" s="64"/>
      <c r="F36" s="65"/>
      <c r="G36" s="63"/>
      <c r="H36" s="66"/>
      <c r="I36" s="63"/>
      <c r="J36" s="63"/>
      <c r="K36" s="63"/>
      <c r="L36" s="67"/>
    </row>
    <row r="37" spans="1:12" s="14" customFormat="1" ht="12" customHeight="1">
      <c r="A37" s="70" t="s">
        <v>276</v>
      </c>
      <c r="B37" s="71"/>
      <c r="C37" s="72" t="s">
        <v>209</v>
      </c>
      <c r="D37" s="73" t="s">
        <v>295</v>
      </c>
      <c r="E37" s="74" t="s">
        <v>295</v>
      </c>
      <c r="F37" s="74"/>
      <c r="G37" s="74"/>
      <c r="H37" s="75"/>
      <c r="I37" s="74"/>
      <c r="J37" s="76"/>
      <c r="K37" s="77"/>
      <c r="L37" s="50"/>
    </row>
    <row r="38" spans="1:12" s="14" customFormat="1" ht="12" customHeight="1">
      <c r="A38" s="71"/>
      <c r="B38" s="71"/>
      <c r="C38" s="78"/>
      <c r="D38" s="73" t="s">
        <v>295</v>
      </c>
      <c r="E38" s="74" t="s">
        <v>295</v>
      </c>
      <c r="F38" s="74"/>
      <c r="G38" s="74"/>
      <c r="H38" s="75"/>
      <c r="I38" s="74"/>
      <c r="J38" s="79"/>
      <c r="K38" s="80"/>
      <c r="L38" s="50"/>
    </row>
    <row r="39" spans="1:12" s="15" customFormat="1" ht="12" customHeight="1">
      <c r="A39" s="71">
        <v>1</v>
      </c>
      <c r="B39" s="71"/>
      <c r="C39" s="78" t="s">
        <v>52</v>
      </c>
      <c r="D39" s="73" t="s">
        <v>300</v>
      </c>
      <c r="E39" s="74" t="s">
        <v>295</v>
      </c>
      <c r="F39" s="74"/>
      <c r="G39" s="81">
        <f>G86</f>
        <v>0</v>
      </c>
      <c r="H39" s="75"/>
      <c r="I39" s="74"/>
      <c r="J39" s="82"/>
      <c r="K39" s="83"/>
      <c r="L39" s="51"/>
    </row>
    <row r="40" spans="1:12" s="15" customFormat="1" ht="12" customHeight="1">
      <c r="A40" s="71">
        <v>2</v>
      </c>
      <c r="B40" s="71"/>
      <c r="C40" s="78" t="s">
        <v>53</v>
      </c>
      <c r="D40" s="73" t="s">
        <v>300</v>
      </c>
      <c r="E40" s="74"/>
      <c r="F40" s="74"/>
      <c r="G40" s="81">
        <f>G99</f>
        <v>0</v>
      </c>
      <c r="H40" s="75"/>
      <c r="I40" s="74"/>
      <c r="J40" s="82"/>
      <c r="K40" s="83"/>
      <c r="L40" s="52"/>
    </row>
    <row r="41" spans="1:12" s="15" customFormat="1" ht="12" customHeight="1">
      <c r="A41" s="71"/>
      <c r="B41" s="71"/>
      <c r="C41" s="78"/>
      <c r="D41" s="73"/>
      <c r="E41" s="74"/>
      <c r="F41" s="74"/>
      <c r="G41" s="81"/>
      <c r="H41" s="75"/>
      <c r="I41" s="74"/>
      <c r="J41" s="82"/>
      <c r="K41" s="83"/>
      <c r="L41" s="52"/>
    </row>
    <row r="42" spans="1:12" s="15" customFormat="1" ht="12" customHeight="1">
      <c r="A42" s="70" t="s">
        <v>276</v>
      </c>
      <c r="B42" s="70"/>
      <c r="C42" s="72" t="s">
        <v>210</v>
      </c>
      <c r="D42" s="84" t="s">
        <v>300</v>
      </c>
      <c r="E42" s="85"/>
      <c r="F42" s="85"/>
      <c r="G42" s="86">
        <f>SUM(G39:G41)</f>
        <v>0</v>
      </c>
      <c r="H42" s="87"/>
      <c r="I42" s="85"/>
      <c r="J42" s="82"/>
      <c r="K42" s="83"/>
      <c r="L42" s="52"/>
    </row>
    <row r="43" spans="1:12" s="15" customFormat="1" ht="12" customHeight="1">
      <c r="A43" s="71"/>
      <c r="B43" s="71"/>
      <c r="C43" s="78"/>
      <c r="D43" s="73"/>
      <c r="E43" s="74"/>
      <c r="F43" s="74"/>
      <c r="G43" s="81"/>
      <c r="H43" s="75"/>
      <c r="I43" s="74"/>
      <c r="J43" s="82"/>
      <c r="K43" s="83"/>
      <c r="L43" s="52"/>
    </row>
    <row r="44" spans="1:12" s="15" customFormat="1" ht="12" customHeight="1">
      <c r="A44" s="71"/>
      <c r="B44" s="71"/>
      <c r="C44" s="78"/>
      <c r="D44" s="73"/>
      <c r="E44" s="74"/>
      <c r="F44" s="74"/>
      <c r="G44" s="81"/>
      <c r="H44" s="75"/>
      <c r="I44" s="74"/>
      <c r="J44" s="82"/>
      <c r="K44" s="83"/>
      <c r="L44" s="52"/>
    </row>
    <row r="45" spans="1:12" s="15" customFormat="1" ht="12" customHeight="1">
      <c r="A45" s="70" t="s">
        <v>277</v>
      </c>
      <c r="B45" s="71"/>
      <c r="C45" s="72" t="s">
        <v>211</v>
      </c>
      <c r="D45" s="73" t="s">
        <v>295</v>
      </c>
      <c r="E45" s="74" t="s">
        <v>295</v>
      </c>
      <c r="F45" s="74"/>
      <c r="G45" s="81"/>
      <c r="H45" s="75"/>
      <c r="I45" s="74"/>
      <c r="J45" s="82"/>
      <c r="K45" s="83"/>
      <c r="L45" s="52"/>
    </row>
    <row r="46" spans="1:12" s="15" customFormat="1" ht="12" customHeight="1">
      <c r="A46" s="71"/>
      <c r="B46" s="71"/>
      <c r="C46" s="78"/>
      <c r="D46" s="73" t="s">
        <v>295</v>
      </c>
      <c r="E46" s="74" t="s">
        <v>295</v>
      </c>
      <c r="F46" s="74"/>
      <c r="G46" s="81"/>
      <c r="H46" s="75"/>
      <c r="I46" s="74"/>
      <c r="J46" s="82"/>
      <c r="K46" s="83"/>
      <c r="L46" s="52"/>
    </row>
    <row r="47" spans="1:12" s="15" customFormat="1" ht="12" customHeight="1">
      <c r="A47" s="71">
        <v>4</v>
      </c>
      <c r="B47" s="71"/>
      <c r="C47" s="78" t="s">
        <v>213</v>
      </c>
      <c r="D47" s="73" t="s">
        <v>300</v>
      </c>
      <c r="E47" s="74" t="s">
        <v>295</v>
      </c>
      <c r="F47" s="74"/>
      <c r="G47" s="81">
        <v>0</v>
      </c>
      <c r="H47" s="75"/>
      <c r="I47" s="74"/>
      <c r="J47" s="82"/>
      <c r="K47" s="83"/>
      <c r="L47" s="52"/>
    </row>
    <row r="48" spans="1:12" s="15" customFormat="1" ht="12" customHeight="1">
      <c r="A48" s="71">
        <v>5</v>
      </c>
      <c r="B48" s="71"/>
      <c r="C48" s="78" t="s">
        <v>214</v>
      </c>
      <c r="D48" s="73" t="s">
        <v>300</v>
      </c>
      <c r="E48" s="74"/>
      <c r="F48" s="74"/>
      <c r="G48" s="81">
        <v>0</v>
      </c>
      <c r="H48" s="75"/>
      <c r="I48" s="74"/>
      <c r="J48" s="82"/>
      <c r="K48" s="83"/>
      <c r="L48" s="52"/>
    </row>
    <row r="49" spans="1:12" s="15" customFormat="1" ht="12" customHeight="1">
      <c r="A49" s="71">
        <v>6</v>
      </c>
      <c r="B49" s="71"/>
      <c r="C49" s="78" t="s">
        <v>212</v>
      </c>
      <c r="D49" s="73" t="s">
        <v>300</v>
      </c>
      <c r="E49" s="74"/>
      <c r="F49" s="74"/>
      <c r="G49" s="81">
        <v>0</v>
      </c>
      <c r="H49" s="75"/>
      <c r="I49" s="74"/>
      <c r="J49" s="82"/>
      <c r="K49" s="83"/>
      <c r="L49" s="52"/>
    </row>
    <row r="50" spans="1:12" s="15" customFormat="1" ht="12" customHeight="1">
      <c r="A50" s="71"/>
      <c r="B50" s="71"/>
      <c r="C50" s="78"/>
      <c r="D50" s="73"/>
      <c r="E50" s="74"/>
      <c r="F50" s="74"/>
      <c r="G50" s="81"/>
      <c r="H50" s="75"/>
      <c r="I50" s="74"/>
      <c r="J50" s="82"/>
      <c r="K50" s="83"/>
      <c r="L50" s="52"/>
    </row>
    <row r="51" spans="1:12" s="15" customFormat="1" ht="12" customHeight="1">
      <c r="A51" s="70" t="s">
        <v>277</v>
      </c>
      <c r="B51" s="70"/>
      <c r="C51" s="72" t="s">
        <v>215</v>
      </c>
      <c r="D51" s="84" t="s">
        <v>300</v>
      </c>
      <c r="E51" s="85"/>
      <c r="F51" s="85"/>
      <c r="G51" s="86">
        <f>SUM(G47:G50)</f>
        <v>0</v>
      </c>
      <c r="H51" s="75"/>
      <c r="I51" s="74"/>
      <c r="J51" s="82"/>
      <c r="K51" s="83"/>
      <c r="L51" s="52"/>
    </row>
    <row r="52" spans="1:12" s="15" customFormat="1" ht="12" customHeight="1">
      <c r="A52" s="70"/>
      <c r="B52" s="70"/>
      <c r="C52" s="72"/>
      <c r="D52" s="84"/>
      <c r="E52" s="85"/>
      <c r="F52" s="85"/>
      <c r="G52" s="86"/>
      <c r="H52" s="75"/>
      <c r="I52" s="74"/>
      <c r="J52" s="82"/>
      <c r="K52" s="83"/>
      <c r="L52" s="52"/>
    </row>
    <row r="53" spans="1:12" s="15" customFormat="1" ht="12" customHeight="1">
      <c r="A53" s="70"/>
      <c r="B53" s="70"/>
      <c r="C53" s="72"/>
      <c r="D53" s="84"/>
      <c r="E53" s="85"/>
      <c r="F53" s="85"/>
      <c r="G53" s="86"/>
      <c r="H53" s="75"/>
      <c r="I53" s="74"/>
      <c r="J53" s="82"/>
      <c r="K53" s="83"/>
      <c r="L53" s="52"/>
    </row>
    <row r="54" spans="1:12" s="15" customFormat="1" ht="12" customHeight="1">
      <c r="A54" s="70" t="s">
        <v>216</v>
      </c>
      <c r="B54" s="71"/>
      <c r="C54" s="72" t="s">
        <v>217</v>
      </c>
      <c r="D54" s="73" t="s">
        <v>295</v>
      </c>
      <c r="E54" s="74" t="s">
        <v>295</v>
      </c>
      <c r="F54" s="74"/>
      <c r="G54" s="81"/>
      <c r="H54" s="75"/>
      <c r="I54" s="74"/>
      <c r="J54" s="82"/>
      <c r="K54" s="83"/>
      <c r="L54" s="52"/>
    </row>
    <row r="55" spans="1:12" s="15" customFormat="1" ht="12" customHeight="1">
      <c r="A55" s="71"/>
      <c r="B55" s="71"/>
      <c r="C55" s="78"/>
      <c r="D55" s="73" t="s">
        <v>295</v>
      </c>
      <c r="E55" s="74" t="s">
        <v>295</v>
      </c>
      <c r="F55" s="74"/>
      <c r="G55" s="81"/>
      <c r="H55" s="75"/>
      <c r="I55" s="74"/>
      <c r="J55" s="82"/>
      <c r="K55" s="83"/>
      <c r="L55" s="52"/>
    </row>
    <row r="56" spans="1:12" s="15" customFormat="1" ht="12" customHeight="1">
      <c r="A56" s="71">
        <v>7</v>
      </c>
      <c r="B56" s="71"/>
      <c r="C56" s="78" t="s">
        <v>147</v>
      </c>
      <c r="D56" s="73" t="s">
        <v>300</v>
      </c>
      <c r="E56" s="74" t="s">
        <v>295</v>
      </c>
      <c r="F56" s="74"/>
      <c r="G56" s="81">
        <v>0</v>
      </c>
      <c r="H56" s="75"/>
      <c r="I56" s="74"/>
      <c r="J56" s="82"/>
      <c r="K56" s="83"/>
      <c r="L56" s="52"/>
    </row>
    <row r="57" spans="1:12" s="15" customFormat="1" ht="12" customHeight="1">
      <c r="A57" s="71">
        <v>8</v>
      </c>
      <c r="B57" s="71"/>
      <c r="C57" s="78" t="s">
        <v>148</v>
      </c>
      <c r="D57" s="73" t="s">
        <v>300</v>
      </c>
      <c r="E57" s="74"/>
      <c r="F57" s="74"/>
      <c r="G57" s="81">
        <v>0</v>
      </c>
      <c r="H57" s="75"/>
      <c r="I57" s="74"/>
      <c r="J57" s="82"/>
      <c r="K57" s="83"/>
      <c r="L57" s="52"/>
    </row>
    <row r="58" spans="1:12" s="15" customFormat="1" ht="12" customHeight="1">
      <c r="A58" s="71">
        <v>9</v>
      </c>
      <c r="B58" s="71"/>
      <c r="C58" s="78" t="s">
        <v>219</v>
      </c>
      <c r="D58" s="73" t="s">
        <v>300</v>
      </c>
      <c r="E58" s="74"/>
      <c r="F58" s="74"/>
      <c r="G58" s="81">
        <v>0</v>
      </c>
      <c r="H58" s="75"/>
      <c r="I58" s="74"/>
      <c r="J58" s="82"/>
      <c r="K58" s="83"/>
      <c r="L58" s="52"/>
    </row>
    <row r="59" spans="1:12" s="15" customFormat="1" ht="12" customHeight="1">
      <c r="A59" s="71">
        <v>10</v>
      </c>
      <c r="B59" s="71"/>
      <c r="C59" s="78" t="s">
        <v>220</v>
      </c>
      <c r="D59" s="73" t="s">
        <v>300</v>
      </c>
      <c r="E59" s="74"/>
      <c r="F59" s="74"/>
      <c r="G59" s="81">
        <v>0</v>
      </c>
      <c r="H59" s="75"/>
      <c r="I59" s="74"/>
      <c r="J59" s="82"/>
      <c r="K59" s="83"/>
      <c r="L59" s="52"/>
    </row>
    <row r="60" spans="1:12" s="15" customFormat="1" ht="12" customHeight="1">
      <c r="A60" s="71">
        <v>11</v>
      </c>
      <c r="B60" s="71"/>
      <c r="C60" s="78" t="s">
        <v>221</v>
      </c>
      <c r="D60" s="73" t="s">
        <v>300</v>
      </c>
      <c r="E60" s="74"/>
      <c r="F60" s="74"/>
      <c r="G60" s="81">
        <v>0</v>
      </c>
      <c r="H60" s="75"/>
      <c r="I60" s="74"/>
      <c r="J60" s="82"/>
      <c r="K60" s="83"/>
      <c r="L60" s="52"/>
    </row>
    <row r="61" spans="1:12" s="15" customFormat="1" ht="12" customHeight="1">
      <c r="A61" s="71"/>
      <c r="B61" s="71"/>
      <c r="C61" s="78"/>
      <c r="D61" s="73"/>
      <c r="E61" s="74"/>
      <c r="F61" s="74"/>
      <c r="G61" s="81"/>
      <c r="H61" s="75"/>
      <c r="I61" s="74"/>
      <c r="J61" s="82"/>
      <c r="K61" s="83"/>
      <c r="L61" s="52"/>
    </row>
    <row r="62" spans="1:12" s="15" customFormat="1" ht="12" customHeight="1">
      <c r="A62" s="70" t="s">
        <v>216</v>
      </c>
      <c r="B62" s="70"/>
      <c r="C62" s="72" t="s">
        <v>218</v>
      </c>
      <c r="D62" s="84" t="s">
        <v>300</v>
      </c>
      <c r="E62" s="85"/>
      <c r="F62" s="85"/>
      <c r="G62" s="86">
        <f>SUM(G56:G61)</f>
        <v>0</v>
      </c>
      <c r="H62" s="75"/>
      <c r="I62" s="74"/>
      <c r="J62" s="82"/>
      <c r="K62" s="83"/>
      <c r="L62" s="52"/>
    </row>
    <row r="63" spans="1:12" s="15" customFormat="1" ht="12" customHeight="1">
      <c r="A63" s="70"/>
      <c r="B63" s="70"/>
      <c r="C63" s="72"/>
      <c r="D63" s="84"/>
      <c r="E63" s="85"/>
      <c r="F63" s="85"/>
      <c r="G63" s="86"/>
      <c r="H63" s="75"/>
      <c r="I63" s="74"/>
      <c r="J63" s="82"/>
      <c r="K63" s="83"/>
      <c r="L63" s="52"/>
    </row>
    <row r="64" spans="1:12" s="15" customFormat="1" ht="12" customHeight="1">
      <c r="A64" s="70"/>
      <c r="B64" s="70"/>
      <c r="C64" s="72"/>
      <c r="D64" s="84"/>
      <c r="E64" s="85"/>
      <c r="F64" s="85"/>
      <c r="G64" s="86"/>
      <c r="H64" s="75"/>
      <c r="I64" s="74"/>
      <c r="J64" s="82"/>
      <c r="K64" s="83"/>
      <c r="L64" s="52"/>
    </row>
    <row r="65" spans="1:12" s="15" customFormat="1" ht="12" customHeight="1">
      <c r="A65" s="70" t="s">
        <v>150</v>
      </c>
      <c r="B65" s="71"/>
      <c r="C65" s="72" t="s">
        <v>151</v>
      </c>
      <c r="D65" s="84"/>
      <c r="E65" s="85"/>
      <c r="F65" s="85"/>
      <c r="G65" s="86"/>
      <c r="H65" s="75"/>
      <c r="I65" s="74"/>
      <c r="J65" s="82"/>
      <c r="K65" s="83"/>
      <c r="L65" s="52"/>
    </row>
    <row r="66" spans="1:12" s="15" customFormat="1" ht="12" customHeight="1">
      <c r="A66" s="70"/>
      <c r="B66" s="71"/>
      <c r="C66" s="78"/>
      <c r="D66" s="73"/>
      <c r="E66" s="74"/>
      <c r="F66" s="74"/>
      <c r="G66" s="81"/>
      <c r="H66" s="75"/>
      <c r="I66" s="74"/>
      <c r="J66" s="82"/>
      <c r="K66" s="83"/>
      <c r="L66" s="52"/>
    </row>
    <row r="67" spans="1:12" s="15" customFormat="1" ht="12" customHeight="1">
      <c r="A67" s="71">
        <v>13</v>
      </c>
      <c r="B67" s="70"/>
      <c r="C67" s="78" t="s">
        <v>149</v>
      </c>
      <c r="D67" s="73" t="s">
        <v>300</v>
      </c>
      <c r="E67" s="85"/>
      <c r="F67" s="85"/>
      <c r="G67" s="81">
        <v>0</v>
      </c>
      <c r="H67" s="75"/>
      <c r="I67" s="74"/>
      <c r="J67" s="82"/>
      <c r="K67" s="83"/>
      <c r="L67" s="52"/>
    </row>
    <row r="68" spans="1:12" s="15" customFormat="1" ht="12" customHeight="1">
      <c r="A68" s="71">
        <v>14</v>
      </c>
      <c r="B68" s="70"/>
      <c r="C68" s="78" t="s">
        <v>351</v>
      </c>
      <c r="D68" s="73" t="s">
        <v>300</v>
      </c>
      <c r="E68" s="85"/>
      <c r="F68" s="85"/>
      <c r="G68" s="81">
        <v>0</v>
      </c>
      <c r="H68" s="75"/>
      <c r="I68" s="74"/>
      <c r="J68" s="82"/>
      <c r="K68" s="83"/>
      <c r="L68" s="52"/>
    </row>
    <row r="69" spans="1:12" s="15" customFormat="1" ht="12" customHeight="1">
      <c r="A69" s="70"/>
      <c r="B69" s="70"/>
      <c r="C69" s="72"/>
      <c r="D69" s="73"/>
      <c r="E69" s="85"/>
      <c r="F69" s="85"/>
      <c r="G69" s="86"/>
      <c r="H69" s="75"/>
      <c r="I69" s="74"/>
      <c r="J69" s="82"/>
      <c r="K69" s="83"/>
      <c r="L69" s="52"/>
    </row>
    <row r="70" spans="1:12" s="15" customFormat="1" ht="12" customHeight="1">
      <c r="A70" s="70" t="s">
        <v>150</v>
      </c>
      <c r="B70" s="71"/>
      <c r="C70" s="72" t="s">
        <v>151</v>
      </c>
      <c r="D70" s="84" t="s">
        <v>300</v>
      </c>
      <c r="E70" s="85"/>
      <c r="F70" s="85"/>
      <c r="G70" s="86">
        <f>SUM(G67:G69)</f>
        <v>0</v>
      </c>
      <c r="H70" s="75"/>
      <c r="I70" s="74"/>
      <c r="J70" s="82"/>
      <c r="K70" s="83"/>
      <c r="L70" s="52"/>
    </row>
    <row r="71" spans="1:12" s="15" customFormat="1" ht="12" customHeight="1">
      <c r="A71" s="70"/>
      <c r="B71" s="71"/>
      <c r="C71" s="72"/>
      <c r="D71" s="84"/>
      <c r="E71" s="85"/>
      <c r="F71" s="85"/>
      <c r="G71" s="86"/>
      <c r="H71" s="75"/>
      <c r="I71" s="74"/>
      <c r="J71" s="82"/>
      <c r="K71" s="83"/>
      <c r="L71" s="52"/>
    </row>
    <row r="72" spans="1:12" s="15" customFormat="1" ht="12" customHeight="1">
      <c r="A72" s="70"/>
      <c r="B72" s="71"/>
      <c r="C72" s="72"/>
      <c r="D72" s="84"/>
      <c r="E72" s="85"/>
      <c r="F72" s="85"/>
      <c r="G72" s="86"/>
      <c r="H72" s="75"/>
      <c r="I72" s="74"/>
      <c r="J72" s="82"/>
      <c r="K72" s="83"/>
      <c r="L72" s="52"/>
    </row>
    <row r="73" spans="1:12" s="15" customFormat="1" ht="12" customHeight="1">
      <c r="A73" s="70"/>
      <c r="B73" s="71"/>
      <c r="C73" s="72"/>
      <c r="D73" s="84"/>
      <c r="E73" s="85"/>
      <c r="F73" s="85"/>
      <c r="G73" s="86"/>
      <c r="H73" s="75"/>
      <c r="I73" s="74"/>
      <c r="J73" s="82"/>
      <c r="K73" s="83"/>
      <c r="L73" s="52"/>
    </row>
    <row r="74" spans="1:12" s="15" customFormat="1" ht="12" customHeight="1">
      <c r="A74" s="70"/>
      <c r="B74" s="71"/>
      <c r="C74" s="72"/>
      <c r="D74" s="84"/>
      <c r="E74" s="85"/>
      <c r="F74" s="85"/>
      <c r="G74" s="86"/>
      <c r="H74" s="75"/>
      <c r="I74" s="74"/>
      <c r="J74" s="82"/>
      <c r="K74" s="83"/>
      <c r="L74" s="52"/>
    </row>
    <row r="75" spans="1:12" s="15" customFormat="1" ht="12.75" customHeight="1">
      <c r="A75" s="71"/>
      <c r="B75" s="71"/>
      <c r="C75" s="72" t="s">
        <v>266</v>
      </c>
      <c r="D75" s="73"/>
      <c r="E75" s="74"/>
      <c r="F75" s="74"/>
      <c r="G75" s="81"/>
      <c r="H75" s="75"/>
      <c r="I75" s="74"/>
      <c r="J75" s="82"/>
      <c r="K75" s="83"/>
      <c r="L75" s="52"/>
    </row>
    <row r="76" spans="1:12" s="15" customFormat="1" ht="12" customHeight="1">
      <c r="A76" s="71"/>
      <c r="B76" s="71"/>
      <c r="C76" s="78"/>
      <c r="D76" s="73"/>
      <c r="E76" s="74"/>
      <c r="F76" s="74"/>
      <c r="G76" s="81"/>
      <c r="H76" s="75"/>
      <c r="I76" s="74"/>
      <c r="J76" s="82"/>
      <c r="K76" s="83"/>
      <c r="L76" s="52"/>
    </row>
    <row r="77" spans="1:12" s="15" customFormat="1" ht="12" customHeight="1">
      <c r="A77" s="71">
        <f>A119</f>
        <v>1</v>
      </c>
      <c r="B77" s="71"/>
      <c r="C77" s="78" t="str">
        <f>C119</f>
        <v>Zemní práce</v>
      </c>
      <c r="D77" s="73" t="s">
        <v>300</v>
      </c>
      <c r="E77" s="74"/>
      <c r="F77" s="74"/>
      <c r="G77" s="81">
        <f>G136</f>
        <v>0</v>
      </c>
      <c r="H77" s="75"/>
      <c r="I77" s="74"/>
      <c r="J77" s="82"/>
      <c r="K77" s="83"/>
      <c r="L77" s="52"/>
    </row>
    <row r="78" spans="1:12" s="15" customFormat="1" ht="12" customHeight="1">
      <c r="A78" s="71">
        <f>A140</f>
        <v>27</v>
      </c>
      <c r="B78" s="71"/>
      <c r="C78" s="78" t="str">
        <f>C146</f>
        <v>Základy</v>
      </c>
      <c r="D78" s="73" t="s">
        <v>300</v>
      </c>
      <c r="E78" s="74"/>
      <c r="F78" s="74"/>
      <c r="G78" s="142">
        <f>G146</f>
        <v>0</v>
      </c>
      <c r="H78" s="75"/>
      <c r="I78" s="74"/>
      <c r="J78" s="82"/>
      <c r="K78" s="83"/>
      <c r="L78" s="52"/>
    </row>
    <row r="79" spans="1:12" s="15" customFormat="1" ht="12" customHeight="1">
      <c r="A79" s="71">
        <f>A151</f>
        <v>4</v>
      </c>
      <c r="B79" s="71"/>
      <c r="C79" s="78" t="str">
        <f>C157</f>
        <v>Vodorovné konstrukce</v>
      </c>
      <c r="D79" s="73" t="s">
        <v>300</v>
      </c>
      <c r="E79" s="74"/>
      <c r="F79" s="74"/>
      <c r="G79" s="142">
        <f>G157</f>
        <v>0</v>
      </c>
      <c r="H79" s="75"/>
      <c r="I79" s="74"/>
      <c r="J79" s="82"/>
      <c r="K79" s="83"/>
      <c r="L79" s="52"/>
    </row>
    <row r="80" spans="1:12" s="15" customFormat="1" ht="12" customHeight="1">
      <c r="A80" s="71">
        <f>A161</f>
        <v>5</v>
      </c>
      <c r="B80" s="71"/>
      <c r="C80" s="78" t="str">
        <f>C161</f>
        <v>Komunikace</v>
      </c>
      <c r="D80" s="73" t="s">
        <v>300</v>
      </c>
      <c r="E80" s="74"/>
      <c r="F80" s="74"/>
      <c r="G80" s="81">
        <f>G174</f>
        <v>0</v>
      </c>
      <c r="H80" s="75"/>
      <c r="I80" s="74"/>
      <c r="J80" s="88"/>
      <c r="K80" s="89"/>
      <c r="L80" s="52"/>
    </row>
    <row r="81" spans="1:12" s="15" customFormat="1" ht="12" customHeight="1">
      <c r="A81" s="71">
        <f>A178</f>
        <v>6</v>
      </c>
      <c r="B81" s="71"/>
      <c r="C81" s="78" t="str">
        <f>C178</f>
        <v>Úpravy povrchů, podlahy, osazování</v>
      </c>
      <c r="D81" s="73" t="s">
        <v>300</v>
      </c>
      <c r="E81" s="74"/>
      <c r="F81" s="74"/>
      <c r="G81" s="81">
        <f>G215</f>
        <v>0</v>
      </c>
      <c r="H81" s="75"/>
      <c r="I81" s="74"/>
      <c r="J81" s="82"/>
      <c r="K81" s="83"/>
      <c r="L81" s="52"/>
    </row>
    <row r="82" spans="1:12" s="15" customFormat="1" ht="12" customHeight="1">
      <c r="A82" s="71">
        <f>A219</f>
        <v>93</v>
      </c>
      <c r="B82" s="71"/>
      <c r="C82" s="78" t="str">
        <f>C219</f>
        <v>Dokončující konstrukce a práce</v>
      </c>
      <c r="D82" s="73" t="s">
        <v>300</v>
      </c>
      <c r="E82" s="74"/>
      <c r="F82" s="74"/>
      <c r="G82" s="81">
        <f>G239</f>
        <v>0</v>
      </c>
      <c r="H82" s="75"/>
      <c r="I82" s="74"/>
      <c r="J82" s="82"/>
      <c r="K82" s="83"/>
      <c r="L82" s="52"/>
    </row>
    <row r="83" spans="1:12" s="15" customFormat="1" ht="12" customHeight="1">
      <c r="A83" s="71">
        <f>A242</f>
        <v>96</v>
      </c>
      <c r="B83" s="71"/>
      <c r="C83" s="78" t="str">
        <f>C242</f>
        <v>Bourání</v>
      </c>
      <c r="D83" s="73" t="s">
        <v>300</v>
      </c>
      <c r="E83" s="74"/>
      <c r="F83" s="74"/>
      <c r="G83" s="81">
        <f>G263</f>
        <v>0</v>
      </c>
      <c r="H83" s="75"/>
      <c r="I83" s="74"/>
      <c r="J83" s="82"/>
      <c r="K83" s="83"/>
      <c r="L83" s="52"/>
    </row>
    <row r="84" spans="1:12" s="15" customFormat="1" ht="12" customHeight="1">
      <c r="A84" s="71">
        <f>A266</f>
        <v>99</v>
      </c>
      <c r="B84" s="71"/>
      <c r="C84" s="78" t="str">
        <f>C266</f>
        <v>Přesun hmot</v>
      </c>
      <c r="D84" s="73" t="s">
        <v>300</v>
      </c>
      <c r="E84" s="74"/>
      <c r="F84" s="74"/>
      <c r="G84" s="81">
        <f>G270</f>
        <v>0</v>
      </c>
      <c r="H84" s="75"/>
      <c r="I84" s="74"/>
      <c r="J84" s="82"/>
      <c r="K84" s="83"/>
      <c r="L84" s="52"/>
    </row>
    <row r="85" spans="1:12" s="15" customFormat="1" ht="12" customHeight="1">
      <c r="A85" s="71"/>
      <c r="B85" s="71"/>
      <c r="C85" s="78"/>
      <c r="D85" s="73"/>
      <c r="E85" s="74"/>
      <c r="F85" s="74"/>
      <c r="G85" s="81"/>
      <c r="H85" s="75"/>
      <c r="I85" s="74"/>
      <c r="J85" s="82"/>
      <c r="K85" s="83"/>
      <c r="L85" s="52"/>
    </row>
    <row r="86" spans="1:12" s="15" customFormat="1" ht="12" customHeight="1">
      <c r="A86" s="70"/>
      <c r="B86" s="70"/>
      <c r="C86" s="72" t="s">
        <v>267</v>
      </c>
      <c r="D86" s="84" t="s">
        <v>300</v>
      </c>
      <c r="E86" s="85"/>
      <c r="F86" s="85"/>
      <c r="G86" s="86">
        <f>SUM(G77:G85)</f>
        <v>0</v>
      </c>
      <c r="H86" s="87"/>
      <c r="I86" s="85"/>
      <c r="J86" s="82"/>
      <c r="K86" s="83"/>
      <c r="L86" s="52"/>
    </row>
    <row r="87" spans="1:12" s="15" customFormat="1" ht="12" customHeight="1">
      <c r="A87" s="71"/>
      <c r="B87" s="71"/>
      <c r="C87" s="78"/>
      <c r="D87" s="73"/>
      <c r="E87" s="74"/>
      <c r="F87" s="74"/>
      <c r="G87" s="81"/>
      <c r="H87" s="75"/>
      <c r="I87" s="74"/>
      <c r="J87" s="82"/>
      <c r="K87" s="83"/>
      <c r="L87" s="52"/>
    </row>
    <row r="88" spans="1:12" s="15" customFormat="1" ht="12" customHeight="1">
      <c r="A88" s="71"/>
      <c r="B88" s="71"/>
      <c r="C88" s="78"/>
      <c r="D88" s="73"/>
      <c r="E88" s="74"/>
      <c r="F88" s="74"/>
      <c r="G88" s="81"/>
      <c r="H88" s="75"/>
      <c r="I88" s="74"/>
      <c r="J88" s="82"/>
      <c r="K88" s="83"/>
      <c r="L88" s="52"/>
    </row>
    <row r="89" spans="1:12" s="15" customFormat="1" ht="12" customHeight="1">
      <c r="A89" s="71"/>
      <c r="B89" s="71"/>
      <c r="C89" s="78"/>
      <c r="D89" s="73"/>
      <c r="E89" s="74"/>
      <c r="F89" s="74"/>
      <c r="G89" s="81"/>
      <c r="H89" s="75"/>
      <c r="I89" s="74"/>
      <c r="J89" s="82"/>
      <c r="K89" s="83"/>
      <c r="L89" s="52"/>
    </row>
    <row r="90" spans="1:12" s="15" customFormat="1" ht="12" customHeight="1">
      <c r="A90" s="71"/>
      <c r="B90" s="71"/>
      <c r="C90" s="72" t="s">
        <v>158</v>
      </c>
      <c r="D90" s="73"/>
      <c r="E90" s="74"/>
      <c r="F90" s="74"/>
      <c r="G90" s="81"/>
      <c r="H90" s="75"/>
      <c r="I90" s="74"/>
      <c r="J90" s="82"/>
      <c r="K90" s="83"/>
      <c r="L90" s="52"/>
    </row>
    <row r="91" spans="1:12" s="15" customFormat="1" ht="12" customHeight="1">
      <c r="A91" s="71"/>
      <c r="B91" s="71"/>
      <c r="C91" s="78"/>
      <c r="D91" s="73"/>
      <c r="E91" s="74"/>
      <c r="F91" s="74"/>
      <c r="G91" s="81"/>
      <c r="H91" s="75"/>
      <c r="I91" s="74"/>
      <c r="J91" s="82"/>
      <c r="K91" s="83"/>
      <c r="L91" s="52"/>
    </row>
    <row r="92" spans="1:12" s="14" customFormat="1" ht="12" customHeight="1">
      <c r="A92" s="71">
        <f>A273</f>
        <v>711</v>
      </c>
      <c r="B92" s="71"/>
      <c r="C92" s="78" t="str">
        <f>C273</f>
        <v>Izolace proti vodě</v>
      </c>
      <c r="D92" s="73" t="s">
        <v>300</v>
      </c>
      <c r="E92" s="74"/>
      <c r="F92" s="74"/>
      <c r="G92" s="81">
        <f>G281</f>
        <v>0</v>
      </c>
      <c r="H92" s="75"/>
      <c r="I92" s="74"/>
      <c r="J92" s="79"/>
      <c r="K92" s="80"/>
      <c r="L92" s="50"/>
    </row>
    <row r="93" spans="1:12" s="15" customFormat="1" ht="12" customHeight="1">
      <c r="A93" s="71">
        <f>A285</f>
        <v>741</v>
      </c>
      <c r="B93" s="71"/>
      <c r="C93" s="78" t="str">
        <f>C291</f>
        <v>Elektromontážní práce - Silnoproud</v>
      </c>
      <c r="D93" s="73" t="s">
        <v>300</v>
      </c>
      <c r="E93" s="74"/>
      <c r="F93" s="74"/>
      <c r="G93" s="142">
        <f>G291</f>
        <v>0</v>
      </c>
      <c r="H93" s="75"/>
      <c r="I93" s="74"/>
      <c r="J93" s="82"/>
      <c r="K93" s="83"/>
      <c r="L93" s="52"/>
    </row>
    <row r="94" spans="1:12" s="15" customFormat="1" ht="12" customHeight="1">
      <c r="A94" s="71">
        <f>A295</f>
        <v>764</v>
      </c>
      <c r="B94" s="71"/>
      <c r="C94" s="78" t="str">
        <f>C295</f>
        <v>Konstrukce klempířské hliníkový plech dle PD</v>
      </c>
      <c r="D94" s="73" t="s">
        <v>300</v>
      </c>
      <c r="E94" s="74"/>
      <c r="F94" s="74"/>
      <c r="G94" s="81">
        <f>G305</f>
        <v>0</v>
      </c>
      <c r="H94" s="75"/>
      <c r="I94" s="74"/>
      <c r="J94" s="88"/>
      <c r="K94" s="89"/>
      <c r="L94" s="52"/>
    </row>
    <row r="95" spans="1:12" s="15" customFormat="1" ht="12" customHeight="1">
      <c r="A95" s="71">
        <f>A309</f>
        <v>767</v>
      </c>
      <c r="B95" s="71"/>
      <c r="C95" s="78" t="str">
        <f>C309</f>
        <v>Konstrukce zámečnické</v>
      </c>
      <c r="D95" s="73" t="s">
        <v>300</v>
      </c>
      <c r="E95" s="74"/>
      <c r="F95" s="74"/>
      <c r="G95" s="81">
        <f>G314</f>
        <v>0</v>
      </c>
      <c r="H95" s="75"/>
      <c r="I95" s="74"/>
      <c r="J95" s="82"/>
      <c r="K95" s="83"/>
      <c r="L95" s="52"/>
    </row>
    <row r="96" spans="1:12" s="15" customFormat="1" ht="12" customHeight="1">
      <c r="A96" s="71">
        <f>A318</f>
        <v>771</v>
      </c>
      <c r="B96" s="71"/>
      <c r="C96" s="78" t="str">
        <f>C328</f>
        <v>Podlahy z dlaždic</v>
      </c>
      <c r="D96" s="73" t="s">
        <v>300</v>
      </c>
      <c r="E96" s="74"/>
      <c r="F96" s="74"/>
      <c r="G96" s="142">
        <f>G328</f>
        <v>0</v>
      </c>
      <c r="H96" s="75"/>
      <c r="I96" s="74"/>
      <c r="J96" s="82"/>
      <c r="K96" s="83"/>
      <c r="L96" s="52"/>
    </row>
    <row r="97" spans="1:12" s="15" customFormat="1" ht="12" customHeight="1">
      <c r="A97" s="71">
        <f>A332</f>
        <v>783</v>
      </c>
      <c r="B97" s="71"/>
      <c r="C97" s="78" t="str">
        <f>C332</f>
        <v>Nátěry</v>
      </c>
      <c r="D97" s="73" t="s">
        <v>300</v>
      </c>
      <c r="E97" s="74"/>
      <c r="F97" s="74"/>
      <c r="G97" s="81">
        <f>G338</f>
        <v>0</v>
      </c>
      <c r="H97" s="75"/>
      <c r="I97" s="74"/>
      <c r="J97" s="82"/>
      <c r="K97" s="83"/>
      <c r="L97" s="52"/>
    </row>
    <row r="98" spans="1:12" s="15" customFormat="1" ht="12" customHeight="1">
      <c r="A98" s="71"/>
      <c r="B98" s="71"/>
      <c r="C98" s="78"/>
      <c r="D98" s="73"/>
      <c r="E98" s="74"/>
      <c r="F98" s="74"/>
      <c r="G98" s="81"/>
      <c r="H98" s="75"/>
      <c r="I98" s="74"/>
      <c r="J98" s="82"/>
      <c r="K98" s="83"/>
      <c r="L98" s="52"/>
    </row>
    <row r="99" spans="1:12" s="15" customFormat="1" ht="12" customHeight="1">
      <c r="A99" s="70"/>
      <c r="B99" s="70"/>
      <c r="C99" s="72" t="s">
        <v>268</v>
      </c>
      <c r="D99" s="84" t="s">
        <v>300</v>
      </c>
      <c r="E99" s="85"/>
      <c r="F99" s="85"/>
      <c r="G99" s="86">
        <f>SUM(G92:G98)</f>
        <v>0</v>
      </c>
      <c r="H99" s="87"/>
      <c r="I99" s="85"/>
      <c r="J99" s="82"/>
      <c r="K99" s="83"/>
      <c r="L99" s="52"/>
    </row>
    <row r="100" spans="1:12" s="15" customFormat="1" ht="12" customHeight="1">
      <c r="A100" s="70"/>
      <c r="B100" s="70"/>
      <c r="C100" s="72"/>
      <c r="D100" s="84"/>
      <c r="E100" s="85"/>
      <c r="F100" s="85"/>
      <c r="G100" s="86"/>
      <c r="H100" s="87"/>
      <c r="I100" s="85"/>
      <c r="J100" s="82"/>
      <c r="K100" s="83"/>
      <c r="L100" s="52"/>
    </row>
    <row r="101" spans="1:12" s="15" customFormat="1" ht="12" customHeight="1">
      <c r="A101" s="70"/>
      <c r="B101" s="70"/>
      <c r="C101" s="72"/>
      <c r="D101" s="84"/>
      <c r="E101" s="85"/>
      <c r="F101" s="85"/>
      <c r="G101" s="86"/>
      <c r="H101" s="87"/>
      <c r="I101" s="85"/>
      <c r="J101" s="82"/>
      <c r="K101" s="83"/>
      <c r="L101" s="52"/>
    </row>
    <row r="102" spans="1:12" s="15" customFormat="1" ht="12" customHeight="1">
      <c r="A102" s="70"/>
      <c r="B102" s="70"/>
      <c r="C102" s="72"/>
      <c r="D102" s="84"/>
      <c r="E102" s="85"/>
      <c r="F102" s="85"/>
      <c r="G102" s="86"/>
      <c r="H102" s="87"/>
      <c r="I102" s="85"/>
      <c r="J102" s="82"/>
      <c r="K102" s="83"/>
      <c r="L102" s="52"/>
    </row>
    <row r="103" spans="1:12" s="15" customFormat="1" ht="12" customHeight="1">
      <c r="A103" s="70"/>
      <c r="B103" s="70"/>
      <c r="C103" s="72"/>
      <c r="D103" s="84"/>
      <c r="E103" s="85"/>
      <c r="F103" s="85"/>
      <c r="G103" s="86"/>
      <c r="H103" s="87"/>
      <c r="I103" s="85"/>
      <c r="J103" s="82"/>
      <c r="K103" s="83"/>
      <c r="L103" s="52"/>
    </row>
    <row r="104" spans="1:12" s="15" customFormat="1" ht="12" customHeight="1">
      <c r="A104" s="70"/>
      <c r="B104" s="70"/>
      <c r="C104" s="72"/>
      <c r="D104" s="84"/>
      <c r="E104" s="85"/>
      <c r="F104" s="85"/>
      <c r="G104" s="86"/>
      <c r="H104" s="87"/>
      <c r="I104" s="85"/>
      <c r="J104" s="82"/>
      <c r="K104" s="83"/>
      <c r="L104" s="52"/>
    </row>
    <row r="105" spans="1:12" s="15" customFormat="1" ht="12" customHeight="1">
      <c r="A105" s="70"/>
      <c r="B105" s="70"/>
      <c r="C105" s="72"/>
      <c r="D105" s="84"/>
      <c r="E105" s="85"/>
      <c r="F105" s="85"/>
      <c r="G105" s="86"/>
      <c r="H105" s="87"/>
      <c r="I105" s="85"/>
      <c r="J105" s="82"/>
      <c r="K105" s="83"/>
      <c r="L105" s="52"/>
    </row>
    <row r="106" spans="1:12" s="15" customFormat="1" ht="12" customHeight="1">
      <c r="A106" s="70"/>
      <c r="B106" s="70"/>
      <c r="C106" s="72"/>
      <c r="D106" s="84"/>
      <c r="E106" s="85"/>
      <c r="F106" s="85"/>
      <c r="G106" s="86"/>
      <c r="H106" s="87"/>
      <c r="I106" s="85"/>
      <c r="J106" s="82"/>
      <c r="K106" s="83"/>
      <c r="L106" s="52"/>
    </row>
    <row r="107" spans="1:12" s="15" customFormat="1" ht="12" customHeight="1">
      <c r="A107" s="70"/>
      <c r="B107" s="70"/>
      <c r="C107" s="72"/>
      <c r="D107" s="84"/>
      <c r="E107" s="85"/>
      <c r="F107" s="85"/>
      <c r="G107" s="86"/>
      <c r="H107" s="87"/>
      <c r="I107" s="85"/>
      <c r="J107" s="82"/>
      <c r="K107" s="83"/>
      <c r="L107" s="52"/>
    </row>
    <row r="108" spans="1:12" s="15" customFormat="1" ht="12" customHeight="1">
      <c r="A108" s="70"/>
      <c r="B108" s="70"/>
      <c r="C108" s="72"/>
      <c r="D108" s="84"/>
      <c r="E108" s="85"/>
      <c r="F108" s="85"/>
      <c r="G108" s="86"/>
      <c r="H108" s="87"/>
      <c r="I108" s="85"/>
      <c r="J108" s="82"/>
      <c r="K108" s="83"/>
      <c r="L108" s="52"/>
    </row>
    <row r="109" spans="1:12" s="15" customFormat="1" ht="12" customHeight="1">
      <c r="A109" s="70"/>
      <c r="B109" s="70"/>
      <c r="C109" s="72"/>
      <c r="D109" s="84"/>
      <c r="E109" s="85"/>
      <c r="F109" s="85"/>
      <c r="G109" s="86"/>
      <c r="H109" s="87"/>
      <c r="I109" s="85"/>
      <c r="J109" s="82"/>
      <c r="K109" s="83"/>
      <c r="L109" s="52"/>
    </row>
    <row r="110" spans="1:12" s="15" customFormat="1" ht="12" customHeight="1">
      <c r="A110" s="70"/>
      <c r="B110" s="70"/>
      <c r="C110" s="72"/>
      <c r="D110" s="84"/>
      <c r="E110" s="85"/>
      <c r="F110" s="85"/>
      <c r="G110" s="86"/>
      <c r="H110" s="87"/>
      <c r="I110" s="85"/>
      <c r="J110" s="82"/>
      <c r="K110" s="83"/>
      <c r="L110" s="52"/>
    </row>
    <row r="111" spans="1:12" s="15" customFormat="1" ht="12" customHeight="1">
      <c r="A111" s="70"/>
      <c r="B111" s="70"/>
      <c r="C111" s="72"/>
      <c r="D111" s="84"/>
      <c r="E111" s="85"/>
      <c r="F111" s="85"/>
      <c r="G111" s="86"/>
      <c r="H111" s="87"/>
      <c r="I111" s="85"/>
      <c r="J111" s="82"/>
      <c r="K111" s="83"/>
      <c r="L111" s="52"/>
    </row>
    <row r="112" spans="1:12" s="15" customFormat="1" ht="12" customHeight="1">
      <c r="A112" s="70"/>
      <c r="B112" s="70"/>
      <c r="C112" s="72"/>
      <c r="D112" s="84"/>
      <c r="E112" s="85"/>
      <c r="F112" s="85"/>
      <c r="G112" s="86"/>
      <c r="H112" s="87"/>
      <c r="I112" s="85"/>
      <c r="J112" s="82"/>
      <c r="K112" s="83"/>
      <c r="L112" s="52"/>
    </row>
    <row r="113" spans="1:12" s="15" customFormat="1" ht="12" customHeight="1">
      <c r="A113" s="70"/>
      <c r="B113" s="70"/>
      <c r="C113" s="72"/>
      <c r="D113" s="84"/>
      <c r="E113" s="85"/>
      <c r="F113" s="85"/>
      <c r="G113" s="86"/>
      <c r="H113" s="87"/>
      <c r="I113" s="85"/>
      <c r="J113" s="82"/>
      <c r="K113" s="83"/>
      <c r="L113" s="52"/>
    </row>
    <row r="114" spans="1:12" s="15" customFormat="1" ht="12" customHeight="1">
      <c r="A114" s="70"/>
      <c r="B114" s="70"/>
      <c r="C114" s="72"/>
      <c r="D114" s="84"/>
      <c r="E114" s="85"/>
      <c r="F114" s="85"/>
      <c r="G114" s="86"/>
      <c r="H114" s="87"/>
      <c r="I114" s="85"/>
      <c r="J114" s="82"/>
      <c r="K114" s="83"/>
      <c r="L114" s="52"/>
    </row>
    <row r="115" spans="1:12" s="15" customFormat="1" ht="12" customHeight="1">
      <c r="A115" s="70"/>
      <c r="B115" s="70"/>
      <c r="C115" s="72"/>
      <c r="D115" s="84"/>
      <c r="E115" s="85"/>
      <c r="F115" s="85"/>
      <c r="G115" s="86"/>
      <c r="H115" s="87"/>
      <c r="I115" s="85"/>
      <c r="J115" s="82"/>
      <c r="K115" s="83"/>
      <c r="L115" s="52"/>
    </row>
    <row r="116" spans="1:12" s="15" customFormat="1" ht="41.25" customHeight="1">
      <c r="A116" s="41" t="s">
        <v>270</v>
      </c>
      <c r="B116" s="42" t="s">
        <v>271</v>
      </c>
      <c r="C116" s="42" t="s">
        <v>272</v>
      </c>
      <c r="D116" s="42" t="s">
        <v>273</v>
      </c>
      <c r="E116" s="43" t="s">
        <v>274</v>
      </c>
      <c r="F116" s="44" t="s">
        <v>280</v>
      </c>
      <c r="G116" s="42" t="s">
        <v>281</v>
      </c>
      <c r="H116" s="45" t="s">
        <v>282</v>
      </c>
      <c r="I116" s="42" t="s">
        <v>283</v>
      </c>
      <c r="J116" s="42" t="s">
        <v>284</v>
      </c>
      <c r="K116" s="42" t="s">
        <v>115</v>
      </c>
      <c r="L116" s="35" t="s">
        <v>50</v>
      </c>
    </row>
    <row r="117" spans="1:12" s="15" customFormat="1" ht="14.25" customHeight="1">
      <c r="A117" s="46" t="s">
        <v>296</v>
      </c>
      <c r="B117" s="47" t="s">
        <v>297</v>
      </c>
      <c r="C117" s="119" t="s">
        <v>298</v>
      </c>
      <c r="D117" s="47" t="s">
        <v>299</v>
      </c>
      <c r="E117" s="47" t="s">
        <v>129</v>
      </c>
      <c r="F117" s="47" t="s">
        <v>130</v>
      </c>
      <c r="G117" s="47" t="s">
        <v>131</v>
      </c>
      <c r="H117" s="48" t="s">
        <v>132</v>
      </c>
      <c r="I117" s="47" t="s">
        <v>133</v>
      </c>
      <c r="J117" s="47" t="s">
        <v>134</v>
      </c>
      <c r="K117" s="47" t="s">
        <v>135</v>
      </c>
      <c r="L117" s="53" t="s">
        <v>49</v>
      </c>
    </row>
    <row r="118" spans="1:12" s="15" customFormat="1" ht="14.25" customHeight="1">
      <c r="A118" s="90"/>
      <c r="B118" s="90"/>
      <c r="C118" s="91"/>
      <c r="D118" s="92"/>
      <c r="E118" s="92"/>
      <c r="F118" s="92"/>
      <c r="G118" s="92"/>
      <c r="H118" s="93"/>
      <c r="I118" s="92"/>
      <c r="J118" s="94"/>
      <c r="K118" s="95"/>
      <c r="L118" s="54"/>
    </row>
    <row r="119" spans="1:12" s="15" customFormat="1" ht="14.25" customHeight="1">
      <c r="A119" s="71">
        <v>1</v>
      </c>
      <c r="B119" s="71"/>
      <c r="C119" s="78" t="s">
        <v>304</v>
      </c>
      <c r="D119" s="73"/>
      <c r="E119" s="74"/>
      <c r="F119" s="74"/>
      <c r="G119" s="74"/>
      <c r="H119" s="75"/>
      <c r="I119" s="74"/>
      <c r="J119" s="94"/>
      <c r="K119" s="95"/>
      <c r="L119" s="54"/>
    </row>
    <row r="120" spans="1:12" s="15" customFormat="1" ht="14.25" customHeight="1">
      <c r="A120" s="71"/>
      <c r="B120" s="71"/>
      <c r="C120" s="78"/>
      <c r="D120" s="73"/>
      <c r="E120" s="74"/>
      <c r="F120" s="74"/>
      <c r="G120" s="74"/>
      <c r="H120" s="75"/>
      <c r="I120" s="74"/>
      <c r="J120" s="94"/>
      <c r="K120" s="95"/>
      <c r="L120" s="54"/>
    </row>
    <row r="121" spans="1:12" s="40" customFormat="1" ht="14.25" customHeight="1">
      <c r="A121" s="71">
        <v>1</v>
      </c>
      <c r="B121" s="71" t="s">
        <v>111</v>
      </c>
      <c r="C121" s="96" t="s">
        <v>38</v>
      </c>
      <c r="D121" s="73" t="s">
        <v>39</v>
      </c>
      <c r="E121" s="97">
        <v>1</v>
      </c>
      <c r="F121" s="120"/>
      <c r="G121" s="97">
        <f aca="true" t="shared" si="0" ref="G121:G134">E121*F121</f>
        <v>0</v>
      </c>
      <c r="H121" s="98"/>
      <c r="I121" s="99"/>
      <c r="J121" s="100"/>
      <c r="K121" s="49"/>
      <c r="L121" s="101"/>
    </row>
    <row r="122" spans="1:12" s="40" customFormat="1" ht="13.5" customHeight="1">
      <c r="A122" s="71">
        <v>2</v>
      </c>
      <c r="B122" s="71" t="s">
        <v>239</v>
      </c>
      <c r="C122" s="78" t="s">
        <v>240</v>
      </c>
      <c r="D122" s="73" t="s">
        <v>305</v>
      </c>
      <c r="E122" s="74">
        <v>1.75</v>
      </c>
      <c r="F122" s="125"/>
      <c r="G122" s="97">
        <f t="shared" si="0"/>
        <v>0</v>
      </c>
      <c r="H122" s="98"/>
      <c r="I122" s="99"/>
      <c r="J122" s="100"/>
      <c r="K122" s="49"/>
      <c r="L122" s="101"/>
    </row>
    <row r="123" spans="1:12" s="40" customFormat="1" ht="14.25" customHeight="1">
      <c r="A123" s="71">
        <v>3</v>
      </c>
      <c r="B123" s="71" t="s">
        <v>241</v>
      </c>
      <c r="C123" s="96" t="s">
        <v>194</v>
      </c>
      <c r="D123" s="73" t="s">
        <v>305</v>
      </c>
      <c r="E123" s="74">
        <v>0.53</v>
      </c>
      <c r="F123" s="125"/>
      <c r="G123" s="97">
        <f t="shared" si="0"/>
        <v>0</v>
      </c>
      <c r="H123" s="98"/>
      <c r="I123" s="99"/>
      <c r="J123" s="100"/>
      <c r="K123" s="49"/>
      <c r="L123" s="101"/>
    </row>
    <row r="124" spans="1:12" s="40" customFormat="1" ht="14.25" customHeight="1">
      <c r="A124" s="71">
        <v>4</v>
      </c>
      <c r="B124" s="71" t="s">
        <v>195</v>
      </c>
      <c r="C124" s="96" t="s">
        <v>196</v>
      </c>
      <c r="D124" s="73" t="s">
        <v>305</v>
      </c>
      <c r="E124" s="97">
        <v>30.07</v>
      </c>
      <c r="F124" s="120"/>
      <c r="G124" s="97">
        <f t="shared" si="0"/>
        <v>0</v>
      </c>
      <c r="H124" s="98"/>
      <c r="I124" s="99"/>
      <c r="J124" s="100"/>
      <c r="K124" s="49"/>
      <c r="L124" s="101"/>
    </row>
    <row r="125" spans="1:12" s="40" customFormat="1" ht="14.25" customHeight="1">
      <c r="A125" s="71">
        <v>5</v>
      </c>
      <c r="B125" s="71" t="s">
        <v>197</v>
      </c>
      <c r="C125" s="96" t="s">
        <v>194</v>
      </c>
      <c r="D125" s="73" t="s">
        <v>305</v>
      </c>
      <c r="E125" s="97">
        <v>9.02</v>
      </c>
      <c r="F125" s="120"/>
      <c r="G125" s="97">
        <f t="shared" si="0"/>
        <v>0</v>
      </c>
      <c r="H125" s="98"/>
      <c r="I125" s="99"/>
      <c r="J125" s="100"/>
      <c r="K125" s="49"/>
      <c r="L125" s="101"/>
    </row>
    <row r="126" spans="1:12" s="40" customFormat="1" ht="12.75" customHeight="1">
      <c r="A126" s="71">
        <v>6</v>
      </c>
      <c r="B126" s="71" t="s">
        <v>102</v>
      </c>
      <c r="C126" s="96" t="s">
        <v>103</v>
      </c>
      <c r="D126" s="73" t="s">
        <v>305</v>
      </c>
      <c r="E126" s="97">
        <v>15.98</v>
      </c>
      <c r="F126" s="120"/>
      <c r="G126" s="97">
        <f t="shared" si="0"/>
        <v>0</v>
      </c>
      <c r="H126" s="98"/>
      <c r="I126" s="99"/>
      <c r="J126" s="100"/>
      <c r="K126" s="49"/>
      <c r="L126" s="101"/>
    </row>
    <row r="127" spans="1:12" s="40" customFormat="1" ht="13.5" customHeight="1">
      <c r="A127" s="71">
        <v>7</v>
      </c>
      <c r="B127" s="71" t="s">
        <v>198</v>
      </c>
      <c r="C127" s="96" t="s">
        <v>199</v>
      </c>
      <c r="D127" s="73" t="s">
        <v>305</v>
      </c>
      <c r="E127" s="97">
        <v>23.83</v>
      </c>
      <c r="F127" s="120"/>
      <c r="G127" s="97">
        <f t="shared" si="0"/>
        <v>0</v>
      </c>
      <c r="H127" s="98"/>
      <c r="I127" s="99"/>
      <c r="J127" s="100"/>
      <c r="K127" s="49"/>
      <c r="L127" s="101"/>
    </row>
    <row r="128" spans="1:12" s="40" customFormat="1" ht="13.5" customHeight="1">
      <c r="A128" s="71">
        <v>8</v>
      </c>
      <c r="B128" s="71" t="s">
        <v>263</v>
      </c>
      <c r="C128" s="96" t="s">
        <v>264</v>
      </c>
      <c r="D128" s="73" t="s">
        <v>305</v>
      </c>
      <c r="E128" s="97">
        <v>119.15</v>
      </c>
      <c r="F128" s="120"/>
      <c r="G128" s="97">
        <f t="shared" si="0"/>
        <v>0</v>
      </c>
      <c r="H128" s="98"/>
      <c r="I128" s="99"/>
      <c r="J128" s="100"/>
      <c r="K128" s="49"/>
      <c r="L128" s="101"/>
    </row>
    <row r="129" spans="1:12" s="40" customFormat="1" ht="22.5" customHeight="1">
      <c r="A129" s="71">
        <v>9</v>
      </c>
      <c r="B129" s="71" t="s">
        <v>306</v>
      </c>
      <c r="C129" s="96" t="s">
        <v>0</v>
      </c>
      <c r="D129" s="73" t="s">
        <v>305</v>
      </c>
      <c r="E129" s="97">
        <v>7.99</v>
      </c>
      <c r="F129" s="120"/>
      <c r="G129" s="97">
        <f t="shared" si="0"/>
        <v>0</v>
      </c>
      <c r="H129" s="98"/>
      <c r="I129" s="99"/>
      <c r="J129" s="100"/>
      <c r="K129" s="49"/>
      <c r="L129" s="101"/>
    </row>
    <row r="130" spans="1:12" s="104" customFormat="1" ht="11.25" customHeight="1">
      <c r="A130" s="71">
        <v>10</v>
      </c>
      <c r="B130" s="71" t="s">
        <v>200</v>
      </c>
      <c r="C130" s="78" t="s">
        <v>204</v>
      </c>
      <c r="D130" s="73" t="s">
        <v>305</v>
      </c>
      <c r="E130" s="97">
        <v>31.82</v>
      </c>
      <c r="F130" s="120"/>
      <c r="G130" s="97">
        <f t="shared" si="0"/>
        <v>0</v>
      </c>
      <c r="H130" s="98"/>
      <c r="I130" s="99"/>
      <c r="J130" s="102"/>
      <c r="K130" s="102"/>
      <c r="L130" s="103"/>
    </row>
    <row r="131" spans="1:12" s="104" customFormat="1" ht="22.5" customHeight="1">
      <c r="A131" s="71">
        <v>11</v>
      </c>
      <c r="B131" s="71" t="s">
        <v>291</v>
      </c>
      <c r="C131" s="78" t="s">
        <v>12</v>
      </c>
      <c r="D131" s="73" t="s">
        <v>305</v>
      </c>
      <c r="E131" s="97">
        <v>7.99</v>
      </c>
      <c r="F131" s="120"/>
      <c r="G131" s="97">
        <f t="shared" si="0"/>
        <v>0</v>
      </c>
      <c r="H131" s="98"/>
      <c r="I131" s="99"/>
      <c r="J131" s="102"/>
      <c r="K131" s="102"/>
      <c r="L131" s="103"/>
    </row>
    <row r="132" spans="1:12" s="104" customFormat="1" ht="11.25" customHeight="1">
      <c r="A132" s="71">
        <v>12</v>
      </c>
      <c r="B132" s="71" t="s">
        <v>205</v>
      </c>
      <c r="C132" s="78" t="s">
        <v>206</v>
      </c>
      <c r="D132" s="73" t="s">
        <v>305</v>
      </c>
      <c r="E132" s="97">
        <v>31.82</v>
      </c>
      <c r="F132" s="120"/>
      <c r="G132" s="97">
        <f t="shared" si="0"/>
        <v>0</v>
      </c>
      <c r="H132" s="105"/>
      <c r="I132" s="106"/>
      <c r="J132" s="107"/>
      <c r="K132" s="107"/>
      <c r="L132" s="103"/>
    </row>
    <row r="133" spans="1:12" s="104" customFormat="1" ht="11.25" customHeight="1">
      <c r="A133" s="71">
        <v>13</v>
      </c>
      <c r="B133" s="71" t="s">
        <v>13</v>
      </c>
      <c r="C133" s="78" t="s">
        <v>207</v>
      </c>
      <c r="D133" s="73" t="s">
        <v>128</v>
      </c>
      <c r="E133" s="97">
        <v>60.13</v>
      </c>
      <c r="F133" s="120"/>
      <c r="G133" s="97">
        <f t="shared" si="0"/>
        <v>0</v>
      </c>
      <c r="H133" s="105"/>
      <c r="I133" s="106"/>
      <c r="J133" s="107"/>
      <c r="K133" s="107"/>
      <c r="L133" s="101"/>
    </row>
    <row r="134" spans="1:12" s="104" customFormat="1" ht="22.5" customHeight="1">
      <c r="A134" s="71">
        <v>14</v>
      </c>
      <c r="B134" s="71" t="s">
        <v>311</v>
      </c>
      <c r="C134" s="78" t="s">
        <v>312</v>
      </c>
      <c r="D134" s="73" t="s">
        <v>39</v>
      </c>
      <c r="E134" s="97">
        <v>1</v>
      </c>
      <c r="F134" s="120"/>
      <c r="G134" s="97">
        <f t="shared" si="0"/>
        <v>0</v>
      </c>
      <c r="H134" s="105"/>
      <c r="I134" s="106"/>
      <c r="J134" s="107"/>
      <c r="K134" s="107"/>
      <c r="L134" s="101"/>
    </row>
    <row r="135" spans="1:12" s="104" customFormat="1" ht="11.25" customHeight="1">
      <c r="A135" s="71"/>
      <c r="B135" s="71"/>
      <c r="C135" s="78"/>
      <c r="D135" s="73"/>
      <c r="E135" s="97"/>
      <c r="F135" s="120"/>
      <c r="G135" s="97"/>
      <c r="H135" s="105"/>
      <c r="I135" s="106"/>
      <c r="J135" s="107"/>
      <c r="K135" s="107"/>
      <c r="L135" s="103"/>
    </row>
    <row r="136" spans="1:12" s="104" customFormat="1" ht="11.25" customHeight="1">
      <c r="A136" s="71">
        <f>A119</f>
        <v>1</v>
      </c>
      <c r="B136" s="71"/>
      <c r="C136" s="78" t="str">
        <f>C119</f>
        <v>Zemní práce</v>
      </c>
      <c r="D136" s="73" t="s">
        <v>300</v>
      </c>
      <c r="E136" s="97"/>
      <c r="F136" s="120"/>
      <c r="G136" s="97">
        <f>SUM(G121:G134)</f>
        <v>0</v>
      </c>
      <c r="H136" s="105"/>
      <c r="I136" s="106"/>
      <c r="J136" s="107"/>
      <c r="K136" s="107"/>
      <c r="L136" s="103"/>
    </row>
    <row r="137" spans="1:12" s="104" customFormat="1" ht="11.25" customHeight="1">
      <c r="A137" s="71"/>
      <c r="B137" s="71"/>
      <c r="C137" s="78"/>
      <c r="D137" s="73"/>
      <c r="E137" s="97"/>
      <c r="F137" s="120"/>
      <c r="G137" s="97"/>
      <c r="H137" s="105"/>
      <c r="I137" s="106"/>
      <c r="J137" s="107"/>
      <c r="K137" s="107"/>
      <c r="L137" s="103"/>
    </row>
    <row r="138" spans="1:12" s="104" customFormat="1" ht="11.25" customHeight="1">
      <c r="A138" s="71"/>
      <c r="B138" s="71"/>
      <c r="C138" s="78"/>
      <c r="D138" s="73"/>
      <c r="E138" s="97"/>
      <c r="F138" s="120"/>
      <c r="G138" s="97"/>
      <c r="H138" s="105"/>
      <c r="I138" s="106"/>
      <c r="J138" s="107"/>
      <c r="K138" s="107"/>
      <c r="L138" s="103"/>
    </row>
    <row r="139" spans="1:12" s="104" customFormat="1" ht="11.25" customHeight="1">
      <c r="A139" s="71"/>
      <c r="B139" s="71"/>
      <c r="C139" s="78"/>
      <c r="D139" s="73"/>
      <c r="E139" s="97"/>
      <c r="F139" s="120"/>
      <c r="G139" s="97"/>
      <c r="H139" s="105"/>
      <c r="I139" s="106"/>
      <c r="J139" s="107"/>
      <c r="K139" s="107"/>
      <c r="L139" s="103"/>
    </row>
    <row r="140" spans="1:12" s="104" customFormat="1" ht="14.25" customHeight="1">
      <c r="A140" s="71">
        <v>27</v>
      </c>
      <c r="B140" s="71"/>
      <c r="C140" s="78" t="s">
        <v>192</v>
      </c>
      <c r="D140" s="73"/>
      <c r="E140" s="74"/>
      <c r="F140" s="125"/>
      <c r="G140" s="74"/>
      <c r="H140" s="124"/>
      <c r="I140" s="74"/>
      <c r="J140" s="107"/>
      <c r="K140" s="107"/>
      <c r="L140" s="103"/>
    </row>
    <row r="141" spans="1:12" s="104" customFormat="1" ht="14.25" customHeight="1">
      <c r="A141" s="71"/>
      <c r="B141" s="71"/>
      <c r="C141" s="78"/>
      <c r="D141" s="73"/>
      <c r="E141" s="74"/>
      <c r="F141" s="125"/>
      <c r="G141" s="74"/>
      <c r="H141" s="124"/>
      <c r="I141" s="74"/>
      <c r="J141" s="107"/>
      <c r="K141" s="107"/>
      <c r="L141" s="103"/>
    </row>
    <row r="142" spans="1:12" s="104" customFormat="1" ht="14.25" customHeight="1">
      <c r="A142" s="71">
        <v>1</v>
      </c>
      <c r="B142" s="71" t="s">
        <v>107</v>
      </c>
      <c r="C142" s="96" t="s">
        <v>165</v>
      </c>
      <c r="D142" s="122" t="s">
        <v>305</v>
      </c>
      <c r="E142" s="74">
        <v>0.42</v>
      </c>
      <c r="F142" s="125"/>
      <c r="G142" s="74">
        <f>E142*F142</f>
        <v>0</v>
      </c>
      <c r="H142" s="75">
        <v>2.256</v>
      </c>
      <c r="I142" s="124">
        <f>E142*H142</f>
        <v>0.9475199999999999</v>
      </c>
      <c r="J142" s="107"/>
      <c r="K142" s="107"/>
      <c r="L142" s="103"/>
    </row>
    <row r="143" spans="1:12" s="104" customFormat="1" ht="14.25" customHeight="1">
      <c r="A143" s="71">
        <v>2</v>
      </c>
      <c r="B143" s="71" t="s">
        <v>166</v>
      </c>
      <c r="C143" s="96" t="s">
        <v>167</v>
      </c>
      <c r="D143" s="122" t="s">
        <v>128</v>
      </c>
      <c r="E143" s="74">
        <v>1.84</v>
      </c>
      <c r="F143" s="125"/>
      <c r="G143" s="74">
        <f>E143*F143</f>
        <v>0</v>
      </c>
      <c r="H143" s="75">
        <v>0.015</v>
      </c>
      <c r="I143" s="124">
        <f>E143*H143</f>
        <v>0.0276</v>
      </c>
      <c r="J143" s="107"/>
      <c r="K143" s="107"/>
      <c r="L143" s="103"/>
    </row>
    <row r="144" spans="1:12" s="104" customFormat="1" ht="14.25" customHeight="1">
      <c r="A144" s="71">
        <v>3</v>
      </c>
      <c r="B144" s="71" t="s">
        <v>168</v>
      </c>
      <c r="C144" s="96" t="s">
        <v>169</v>
      </c>
      <c r="D144" s="122" t="s">
        <v>128</v>
      </c>
      <c r="E144" s="74">
        <v>1.84</v>
      </c>
      <c r="F144" s="125"/>
      <c r="G144" s="74">
        <f>E144*F144</f>
        <v>0</v>
      </c>
      <c r="H144" s="75">
        <v>0</v>
      </c>
      <c r="I144" s="124">
        <f>E144*H144</f>
        <v>0</v>
      </c>
      <c r="J144" s="107"/>
      <c r="K144" s="107"/>
      <c r="L144" s="103"/>
    </row>
    <row r="145" spans="1:12" s="104" customFormat="1" ht="14.25" customHeight="1">
      <c r="A145" s="71"/>
      <c r="B145" s="71"/>
      <c r="C145" s="78"/>
      <c r="D145" s="73"/>
      <c r="E145" s="74"/>
      <c r="F145" s="125"/>
      <c r="G145" s="74"/>
      <c r="H145" s="124"/>
      <c r="I145" s="124"/>
      <c r="J145" s="107"/>
      <c r="K145" s="107"/>
      <c r="L145" s="103"/>
    </row>
    <row r="146" spans="1:12" s="104" customFormat="1" ht="14.25" customHeight="1">
      <c r="A146" s="71">
        <f>A140</f>
        <v>27</v>
      </c>
      <c r="B146" s="71"/>
      <c r="C146" s="78" t="str">
        <f>C140</f>
        <v>Základy</v>
      </c>
      <c r="D146" s="73" t="s">
        <v>300</v>
      </c>
      <c r="E146" s="74"/>
      <c r="F146" s="125"/>
      <c r="G146" s="74">
        <f>SUM(G142:G145)</f>
        <v>0</v>
      </c>
      <c r="H146" s="124"/>
      <c r="I146" s="124">
        <f>SUM(I142:I145)</f>
        <v>0.9751199999999999</v>
      </c>
      <c r="J146" s="107"/>
      <c r="K146" s="107"/>
      <c r="L146" s="103"/>
    </row>
    <row r="147" spans="1:12" s="104" customFormat="1" ht="14.25" customHeight="1">
      <c r="A147" s="71"/>
      <c r="B147" s="71"/>
      <c r="C147" s="78"/>
      <c r="D147" s="73"/>
      <c r="E147" s="74"/>
      <c r="F147" s="125"/>
      <c r="G147" s="74"/>
      <c r="H147" s="124"/>
      <c r="I147" s="74"/>
      <c r="J147" s="107"/>
      <c r="K147" s="107"/>
      <c r="L147" s="103"/>
    </row>
    <row r="148" spans="1:12" s="104" customFormat="1" ht="14.25" customHeight="1">
      <c r="A148" s="71"/>
      <c r="B148" s="71"/>
      <c r="C148" s="78"/>
      <c r="D148" s="73"/>
      <c r="E148" s="74"/>
      <c r="F148" s="125"/>
      <c r="G148" s="74"/>
      <c r="H148" s="124"/>
      <c r="I148" s="74"/>
      <c r="J148" s="107"/>
      <c r="K148" s="107"/>
      <c r="L148" s="103"/>
    </row>
    <row r="149" spans="1:12" s="104" customFormat="1" ht="14.25" customHeight="1">
      <c r="A149" s="71"/>
      <c r="B149" s="71"/>
      <c r="C149" s="78"/>
      <c r="D149" s="73"/>
      <c r="E149" s="74"/>
      <c r="F149" s="125"/>
      <c r="G149" s="74"/>
      <c r="H149" s="124"/>
      <c r="I149" s="74"/>
      <c r="J149" s="107"/>
      <c r="K149" s="107"/>
      <c r="L149" s="103"/>
    </row>
    <row r="150" spans="1:12" s="104" customFormat="1" ht="14.25" customHeight="1">
      <c r="A150" s="71"/>
      <c r="B150" s="71"/>
      <c r="C150" s="78"/>
      <c r="D150" s="73"/>
      <c r="E150" s="74"/>
      <c r="F150" s="125"/>
      <c r="G150" s="74"/>
      <c r="H150" s="124"/>
      <c r="I150" s="74"/>
      <c r="J150" s="107"/>
      <c r="K150" s="107"/>
      <c r="L150" s="103"/>
    </row>
    <row r="151" spans="1:12" s="104" customFormat="1" ht="14.25" customHeight="1">
      <c r="A151" s="71">
        <v>4</v>
      </c>
      <c r="B151" s="71"/>
      <c r="C151" s="78" t="s">
        <v>248</v>
      </c>
      <c r="D151" s="73"/>
      <c r="E151" s="97"/>
      <c r="F151" s="120"/>
      <c r="G151" s="97"/>
      <c r="H151" s="105"/>
      <c r="I151" s="106"/>
      <c r="J151" s="107"/>
      <c r="K151" s="107"/>
      <c r="L151" s="103"/>
    </row>
    <row r="152" spans="1:12" s="104" customFormat="1" ht="14.25" customHeight="1">
      <c r="A152" s="71"/>
      <c r="B152" s="71"/>
      <c r="C152" s="78"/>
      <c r="D152" s="73"/>
      <c r="E152" s="97"/>
      <c r="F152" s="120"/>
      <c r="G152" s="97"/>
      <c r="H152" s="105"/>
      <c r="I152" s="106"/>
      <c r="J152" s="107"/>
      <c r="K152" s="107"/>
      <c r="L152" s="103"/>
    </row>
    <row r="153" spans="1:12" s="104" customFormat="1" ht="14.25" customHeight="1">
      <c r="A153" s="71">
        <v>1</v>
      </c>
      <c r="B153" s="71" t="s">
        <v>249</v>
      </c>
      <c r="C153" s="96" t="s">
        <v>250</v>
      </c>
      <c r="D153" s="73" t="s">
        <v>303</v>
      </c>
      <c r="E153" s="97">
        <v>1.5</v>
      </c>
      <c r="F153" s="120"/>
      <c r="G153" s="97">
        <f>E153*F153</f>
        <v>0</v>
      </c>
      <c r="H153" s="105">
        <v>0.1016</v>
      </c>
      <c r="I153" s="106">
        <f>E153*H153</f>
        <v>0.15239999999999998</v>
      </c>
      <c r="J153" s="107"/>
      <c r="K153" s="107"/>
      <c r="L153" s="103"/>
    </row>
    <row r="154" spans="1:12" s="104" customFormat="1" ht="14.25" customHeight="1">
      <c r="A154" s="71">
        <v>2</v>
      </c>
      <c r="B154" s="71" t="s">
        <v>251</v>
      </c>
      <c r="C154" s="96" t="s">
        <v>97</v>
      </c>
      <c r="D154" s="73" t="s">
        <v>128</v>
      </c>
      <c r="E154" s="97">
        <v>0.53</v>
      </c>
      <c r="F154" s="120"/>
      <c r="G154" s="97">
        <f>E154*F154</f>
        <v>0</v>
      </c>
      <c r="H154" s="105">
        <v>0.00658</v>
      </c>
      <c r="I154" s="106">
        <f>E154*H154</f>
        <v>0.0034874000000000003</v>
      </c>
      <c r="J154" s="107"/>
      <c r="K154" s="107"/>
      <c r="L154" s="103"/>
    </row>
    <row r="155" spans="1:12" s="104" customFormat="1" ht="14.25" customHeight="1">
      <c r="A155" s="71">
        <v>3</v>
      </c>
      <c r="B155" s="71" t="s">
        <v>98</v>
      </c>
      <c r="C155" s="96" t="s">
        <v>99</v>
      </c>
      <c r="D155" s="73" t="s">
        <v>128</v>
      </c>
      <c r="E155" s="97">
        <v>0.53</v>
      </c>
      <c r="F155" s="120"/>
      <c r="G155" s="97">
        <f>E155*F155</f>
        <v>0</v>
      </c>
      <c r="H155" s="105">
        <v>0</v>
      </c>
      <c r="I155" s="106">
        <f>E155*H155</f>
        <v>0</v>
      </c>
      <c r="J155" s="107"/>
      <c r="K155" s="107"/>
      <c r="L155" s="103"/>
    </row>
    <row r="156" spans="1:12" s="104" customFormat="1" ht="14.25" customHeight="1">
      <c r="A156" s="71"/>
      <c r="B156" s="71"/>
      <c r="C156" s="96"/>
      <c r="D156" s="73"/>
      <c r="E156" s="97"/>
      <c r="F156" s="120"/>
      <c r="G156" s="97"/>
      <c r="H156" s="105"/>
      <c r="I156" s="106"/>
      <c r="J156" s="107"/>
      <c r="K156" s="107"/>
      <c r="L156" s="103"/>
    </row>
    <row r="157" spans="1:12" s="104" customFormat="1" ht="14.25" customHeight="1">
      <c r="A157" s="71">
        <f>A151</f>
        <v>4</v>
      </c>
      <c r="B157" s="71"/>
      <c r="C157" s="78" t="str">
        <f>C151</f>
        <v>Vodorovné konstrukce</v>
      </c>
      <c r="D157" s="73" t="s">
        <v>300</v>
      </c>
      <c r="E157" s="97"/>
      <c r="F157" s="120"/>
      <c r="G157" s="97">
        <f>SUM(G153:G156)</f>
        <v>0</v>
      </c>
      <c r="H157" s="105"/>
      <c r="I157" s="97">
        <f>SUM(I153:I156)</f>
        <v>0.15588739999999998</v>
      </c>
      <c r="J157" s="107"/>
      <c r="K157" s="107"/>
      <c r="L157" s="103"/>
    </row>
    <row r="158" spans="1:12" s="104" customFormat="1" ht="14.25" customHeight="1">
      <c r="A158" s="71"/>
      <c r="B158" s="71"/>
      <c r="C158" s="78"/>
      <c r="D158" s="73"/>
      <c r="E158" s="97"/>
      <c r="F158" s="120"/>
      <c r="G158" s="97"/>
      <c r="H158" s="105"/>
      <c r="I158" s="106"/>
      <c r="J158" s="107"/>
      <c r="K158" s="107"/>
      <c r="L158" s="103"/>
    </row>
    <row r="159" spans="1:12" s="104" customFormat="1" ht="14.25" customHeight="1">
      <c r="A159" s="71"/>
      <c r="B159" s="71"/>
      <c r="C159" s="78"/>
      <c r="D159" s="73"/>
      <c r="E159" s="97"/>
      <c r="F159" s="120"/>
      <c r="G159" s="97"/>
      <c r="H159" s="105"/>
      <c r="I159" s="106"/>
      <c r="J159" s="107"/>
      <c r="K159" s="107"/>
      <c r="L159" s="103"/>
    </row>
    <row r="160" spans="1:12" s="104" customFormat="1" ht="14.25" customHeight="1">
      <c r="A160" s="71"/>
      <c r="B160" s="71"/>
      <c r="C160" s="78"/>
      <c r="D160" s="73"/>
      <c r="E160" s="97"/>
      <c r="F160" s="120"/>
      <c r="G160" s="97"/>
      <c r="H160" s="105"/>
      <c r="I160" s="106"/>
      <c r="J160" s="107"/>
      <c r="K160" s="107"/>
      <c r="L160" s="103"/>
    </row>
    <row r="161" spans="1:12" s="104" customFormat="1" ht="14.25" customHeight="1">
      <c r="A161" s="71">
        <v>5</v>
      </c>
      <c r="B161" s="71"/>
      <c r="C161" s="78" t="s">
        <v>138</v>
      </c>
      <c r="D161" s="73"/>
      <c r="E161" s="97"/>
      <c r="F161" s="120"/>
      <c r="G161" s="97"/>
      <c r="H161" s="105"/>
      <c r="I161" s="106"/>
      <c r="J161" s="107"/>
      <c r="K161" s="107"/>
      <c r="L161" s="103"/>
    </row>
    <row r="162" spans="1:12" s="104" customFormat="1" ht="14.25" customHeight="1">
      <c r="A162" s="71"/>
      <c r="B162" s="71"/>
      <c r="C162" s="78"/>
      <c r="D162" s="73"/>
      <c r="E162" s="97"/>
      <c r="F162" s="120"/>
      <c r="G162" s="97"/>
      <c r="H162" s="105"/>
      <c r="I162" s="106"/>
      <c r="J162" s="107"/>
      <c r="K162" s="107"/>
      <c r="L162" s="103"/>
    </row>
    <row r="163" spans="1:12" s="104" customFormat="1" ht="23.25" customHeight="1">
      <c r="A163" s="71">
        <v>1</v>
      </c>
      <c r="B163" s="71" t="s">
        <v>40</v>
      </c>
      <c r="C163" s="96" t="s">
        <v>41</v>
      </c>
      <c r="D163" s="73" t="s">
        <v>128</v>
      </c>
      <c r="E163" s="97">
        <v>16.61</v>
      </c>
      <c r="F163" s="120"/>
      <c r="G163" s="97">
        <f>E163*F163</f>
        <v>0</v>
      </c>
      <c r="H163" s="105">
        <v>0.1297</v>
      </c>
      <c r="I163" s="106">
        <f>E163*H163</f>
        <v>2.1543170000000003</v>
      </c>
      <c r="J163" s="107"/>
      <c r="K163" s="107"/>
      <c r="L163" s="101"/>
    </row>
    <row r="164" spans="1:12" s="104" customFormat="1" ht="23.25" customHeight="1">
      <c r="A164" s="71">
        <v>2</v>
      </c>
      <c r="B164" s="71" t="s">
        <v>42</v>
      </c>
      <c r="C164" s="96" t="s">
        <v>43</v>
      </c>
      <c r="D164" s="73" t="s">
        <v>128</v>
      </c>
      <c r="E164" s="97">
        <v>16.61</v>
      </c>
      <c r="F164" s="120"/>
      <c r="G164" s="97">
        <f>E164*F164</f>
        <v>0</v>
      </c>
      <c r="H164" s="105">
        <v>0.20745</v>
      </c>
      <c r="I164" s="106">
        <f>E164*H164</f>
        <v>3.4457445</v>
      </c>
      <c r="J164" s="107"/>
      <c r="K164" s="107"/>
      <c r="L164" s="103"/>
    </row>
    <row r="165" spans="1:12" s="104" customFormat="1" ht="12.75" customHeight="1">
      <c r="A165" s="71">
        <v>3</v>
      </c>
      <c r="B165" s="71" t="s">
        <v>242</v>
      </c>
      <c r="C165" s="96" t="s">
        <v>243</v>
      </c>
      <c r="D165" s="73" t="s">
        <v>128</v>
      </c>
      <c r="E165" s="97">
        <v>28.6</v>
      </c>
      <c r="F165" s="120"/>
      <c r="G165" s="97">
        <f>E165*F165</f>
        <v>0</v>
      </c>
      <c r="H165" s="105">
        <v>0.263</v>
      </c>
      <c r="I165" s="106">
        <f>E165*H165</f>
        <v>7.521800000000001</v>
      </c>
      <c r="J165" s="107"/>
      <c r="K165" s="107"/>
      <c r="L165" s="103"/>
    </row>
    <row r="166" spans="1:12" s="104" customFormat="1" ht="12.75" customHeight="1">
      <c r="A166" s="71">
        <v>4</v>
      </c>
      <c r="B166" s="71" t="s">
        <v>244</v>
      </c>
      <c r="C166" s="96" t="s">
        <v>245</v>
      </c>
      <c r="D166" s="73" t="s">
        <v>128</v>
      </c>
      <c r="E166" s="97">
        <v>16.61</v>
      </c>
      <c r="F166" s="120"/>
      <c r="G166" s="97">
        <f>E166*F166</f>
        <v>0</v>
      </c>
      <c r="H166" s="105">
        <v>0.438</v>
      </c>
      <c r="I166" s="106">
        <f>E166*H166</f>
        <v>7.27518</v>
      </c>
      <c r="J166" s="107"/>
      <c r="K166" s="107"/>
      <c r="L166" s="103"/>
    </row>
    <row r="167" spans="1:12" s="104" customFormat="1" ht="12.75" customHeight="1">
      <c r="A167" s="71">
        <v>5</v>
      </c>
      <c r="B167" s="71" t="s">
        <v>246</v>
      </c>
      <c r="C167" s="96" t="s">
        <v>252</v>
      </c>
      <c r="D167" s="73" t="s">
        <v>128</v>
      </c>
      <c r="E167" s="97">
        <v>21.73</v>
      </c>
      <c r="F167" s="120"/>
      <c r="G167" s="97">
        <f aca="true" t="shared" si="1" ref="G167:G172">E167*F167</f>
        <v>0</v>
      </c>
      <c r="H167" s="105">
        <v>0.175</v>
      </c>
      <c r="I167" s="106">
        <f aca="true" t="shared" si="2" ref="I167:I172">E167*H167</f>
        <v>3.8027499999999996</v>
      </c>
      <c r="J167" s="107"/>
      <c r="K167" s="107"/>
      <c r="L167" s="103"/>
    </row>
    <row r="168" spans="1:12" s="104" customFormat="1" ht="12.75" customHeight="1">
      <c r="A168" s="71">
        <v>6</v>
      </c>
      <c r="B168" s="71" t="s">
        <v>253</v>
      </c>
      <c r="C168" s="96" t="s">
        <v>254</v>
      </c>
      <c r="D168" s="73" t="s">
        <v>128</v>
      </c>
      <c r="E168" s="97">
        <v>5.12</v>
      </c>
      <c r="F168" s="120"/>
      <c r="G168" s="97">
        <f t="shared" si="1"/>
        <v>0</v>
      </c>
      <c r="H168" s="105">
        <v>0.07</v>
      </c>
      <c r="I168" s="106">
        <f t="shared" si="2"/>
        <v>0.35840000000000005</v>
      </c>
      <c r="J168" s="107"/>
      <c r="K168" s="107"/>
      <c r="L168" s="103"/>
    </row>
    <row r="169" spans="1:12" s="104" customFormat="1" ht="12.75" customHeight="1">
      <c r="A169" s="71">
        <v>7</v>
      </c>
      <c r="B169" s="71" t="s">
        <v>255</v>
      </c>
      <c r="C169" s="96" t="s">
        <v>313</v>
      </c>
      <c r="D169" s="73" t="s">
        <v>128</v>
      </c>
      <c r="E169" s="97">
        <v>23.48</v>
      </c>
      <c r="F169" s="120"/>
      <c r="G169" s="97">
        <f>E169*F169</f>
        <v>0</v>
      </c>
      <c r="H169" s="105">
        <v>0.175</v>
      </c>
      <c r="I169" s="106">
        <f>E169*H169</f>
        <v>4.109</v>
      </c>
      <c r="J169" s="107"/>
      <c r="K169" s="107"/>
      <c r="L169" s="103"/>
    </row>
    <row r="170" spans="1:12" s="104" customFormat="1" ht="12.75" customHeight="1">
      <c r="A170" s="71">
        <v>8</v>
      </c>
      <c r="B170" s="71" t="s">
        <v>257</v>
      </c>
      <c r="C170" s="96" t="s">
        <v>256</v>
      </c>
      <c r="D170" s="73" t="s">
        <v>128</v>
      </c>
      <c r="E170" s="97">
        <v>5.12</v>
      </c>
      <c r="F170" s="120"/>
      <c r="G170" s="97">
        <f t="shared" si="1"/>
        <v>0</v>
      </c>
      <c r="H170" s="105">
        <v>0.012</v>
      </c>
      <c r="I170" s="106">
        <f t="shared" si="2"/>
        <v>0.06144</v>
      </c>
      <c r="J170" s="107"/>
      <c r="K170" s="107"/>
      <c r="L170" s="103"/>
    </row>
    <row r="171" spans="1:12" s="104" customFormat="1" ht="12.75" customHeight="1">
      <c r="A171" s="71">
        <v>9</v>
      </c>
      <c r="B171" s="71" t="s">
        <v>259</v>
      </c>
      <c r="C171" s="96" t="s">
        <v>258</v>
      </c>
      <c r="D171" s="73" t="s">
        <v>128</v>
      </c>
      <c r="E171" s="97">
        <v>5.63</v>
      </c>
      <c r="F171" s="120"/>
      <c r="G171" s="97">
        <f t="shared" si="1"/>
        <v>0</v>
      </c>
      <c r="H171" s="105">
        <v>0.144</v>
      </c>
      <c r="I171" s="106">
        <f t="shared" si="2"/>
        <v>0.8107199999999999</v>
      </c>
      <c r="J171" s="107"/>
      <c r="K171" s="107"/>
      <c r="L171" s="103"/>
    </row>
    <row r="172" spans="1:12" s="104" customFormat="1" ht="12.75" customHeight="1">
      <c r="A172" s="71">
        <v>10</v>
      </c>
      <c r="B172" s="71" t="s">
        <v>260</v>
      </c>
      <c r="C172" s="96" t="s">
        <v>261</v>
      </c>
      <c r="D172" s="73" t="s">
        <v>303</v>
      </c>
      <c r="E172" s="97">
        <v>113.42</v>
      </c>
      <c r="F172" s="120"/>
      <c r="G172" s="97">
        <f t="shared" si="1"/>
        <v>0</v>
      </c>
      <c r="H172" s="105">
        <v>0.038</v>
      </c>
      <c r="I172" s="106">
        <f t="shared" si="2"/>
        <v>4.30996</v>
      </c>
      <c r="J172" s="107"/>
      <c r="K172" s="107"/>
      <c r="L172" s="103"/>
    </row>
    <row r="173" spans="1:12" s="104" customFormat="1" ht="12.75" customHeight="1">
      <c r="A173" s="71"/>
      <c r="B173" s="71"/>
      <c r="C173" s="96"/>
      <c r="D173" s="73"/>
      <c r="E173" s="97"/>
      <c r="F173" s="120"/>
      <c r="G173" s="97"/>
      <c r="H173" s="105"/>
      <c r="I173" s="106"/>
      <c r="J173" s="107"/>
      <c r="K173" s="107"/>
      <c r="L173" s="103"/>
    </row>
    <row r="174" spans="1:12" s="104" customFormat="1" ht="14.25" customHeight="1">
      <c r="A174" s="71">
        <f>A161</f>
        <v>5</v>
      </c>
      <c r="B174" s="71"/>
      <c r="C174" s="78" t="str">
        <f>C161</f>
        <v>Komunikace</v>
      </c>
      <c r="D174" s="73" t="s">
        <v>300</v>
      </c>
      <c r="E174" s="97"/>
      <c r="F174" s="120"/>
      <c r="G174" s="97">
        <f>SUM(G163:G173)</f>
        <v>0</v>
      </c>
      <c r="H174" s="105"/>
      <c r="I174" s="97">
        <f>SUM(I163:I173)</f>
        <v>33.8493115</v>
      </c>
      <c r="J174" s="107"/>
      <c r="K174" s="107"/>
      <c r="L174" s="103"/>
    </row>
    <row r="175" spans="1:12" s="104" customFormat="1" ht="14.25" customHeight="1">
      <c r="A175" s="71"/>
      <c r="B175" s="71"/>
      <c r="C175" s="78"/>
      <c r="D175" s="73"/>
      <c r="E175" s="97"/>
      <c r="F175" s="120"/>
      <c r="G175" s="97"/>
      <c r="H175" s="105"/>
      <c r="I175" s="106"/>
      <c r="J175" s="107"/>
      <c r="K175" s="107"/>
      <c r="L175" s="103"/>
    </row>
    <row r="176" spans="1:12" s="104" customFormat="1" ht="14.25" customHeight="1">
      <c r="A176" s="71"/>
      <c r="B176" s="71"/>
      <c r="C176" s="78"/>
      <c r="D176" s="73"/>
      <c r="E176" s="97"/>
      <c r="F176" s="120"/>
      <c r="G176" s="97"/>
      <c r="H176" s="105"/>
      <c r="I176" s="106"/>
      <c r="J176" s="107"/>
      <c r="K176" s="107"/>
      <c r="L176" s="103"/>
    </row>
    <row r="177" spans="1:12" s="104" customFormat="1" ht="14.25" customHeight="1">
      <c r="A177" s="71"/>
      <c r="B177" s="71"/>
      <c r="C177" s="78"/>
      <c r="D177" s="73"/>
      <c r="E177" s="97"/>
      <c r="F177" s="120"/>
      <c r="G177" s="97"/>
      <c r="H177" s="105"/>
      <c r="I177" s="106"/>
      <c r="J177" s="107"/>
      <c r="K177" s="107"/>
      <c r="L177" s="103"/>
    </row>
    <row r="178" spans="1:12" s="104" customFormat="1" ht="14.25" customHeight="1">
      <c r="A178" s="71">
        <v>6</v>
      </c>
      <c r="B178" s="71"/>
      <c r="C178" s="78" t="s">
        <v>139</v>
      </c>
      <c r="D178" s="73"/>
      <c r="E178" s="97"/>
      <c r="F178" s="120"/>
      <c r="G178" s="97"/>
      <c r="H178" s="105"/>
      <c r="I178" s="106"/>
      <c r="J178" s="107"/>
      <c r="K178" s="107"/>
      <c r="L178" s="103"/>
    </row>
    <row r="179" spans="1:12" s="104" customFormat="1" ht="14.25" customHeight="1">
      <c r="A179" s="71"/>
      <c r="B179" s="71"/>
      <c r="C179" s="78"/>
      <c r="D179" s="73"/>
      <c r="E179" s="97"/>
      <c r="F179" s="120"/>
      <c r="G179" s="97"/>
      <c r="H179" s="105"/>
      <c r="I179" s="106"/>
      <c r="J179" s="107"/>
      <c r="K179" s="107"/>
      <c r="L179" s="103"/>
    </row>
    <row r="180" spans="1:12" s="104" customFormat="1" ht="25.5" customHeight="1">
      <c r="A180" s="71">
        <v>1</v>
      </c>
      <c r="B180" s="71" t="s">
        <v>25</v>
      </c>
      <c r="C180" s="78" t="s">
        <v>187</v>
      </c>
      <c r="D180" s="73" t="s">
        <v>128</v>
      </c>
      <c r="E180" s="97">
        <v>60</v>
      </c>
      <c r="F180" s="120"/>
      <c r="G180" s="97">
        <f aca="true" t="shared" si="3" ref="G180:G191">E180*F180</f>
        <v>0</v>
      </c>
      <c r="H180" s="105"/>
      <c r="I180" s="106">
        <f aca="true" t="shared" si="4" ref="I180:I211">E180*H180</f>
        <v>0</v>
      </c>
      <c r="J180" s="107"/>
      <c r="K180" s="107"/>
      <c r="L180" s="103"/>
    </row>
    <row r="181" spans="1:12" s="104" customFormat="1" ht="24" customHeight="1">
      <c r="A181" s="71">
        <v>2</v>
      </c>
      <c r="B181" s="71" t="s">
        <v>224</v>
      </c>
      <c r="C181" s="78" t="s">
        <v>223</v>
      </c>
      <c r="D181" s="73" t="s">
        <v>128</v>
      </c>
      <c r="E181" s="97">
        <v>198.04</v>
      </c>
      <c r="F181" s="120"/>
      <c r="G181" s="97">
        <f t="shared" si="3"/>
        <v>0</v>
      </c>
      <c r="H181" s="105">
        <v>0.0002</v>
      </c>
      <c r="I181" s="106">
        <f t="shared" si="4"/>
        <v>0.039608</v>
      </c>
      <c r="J181" s="107"/>
      <c r="K181" s="107"/>
      <c r="L181" s="101"/>
    </row>
    <row r="182" spans="1:12" s="104" customFormat="1" ht="24" customHeight="1">
      <c r="A182" s="71">
        <v>3</v>
      </c>
      <c r="B182" s="121" t="s">
        <v>222</v>
      </c>
      <c r="C182" s="96" t="s">
        <v>314</v>
      </c>
      <c r="D182" s="73" t="s">
        <v>128</v>
      </c>
      <c r="E182" s="97">
        <v>32.56</v>
      </c>
      <c r="F182" s="120"/>
      <c r="G182" s="97">
        <f>E182*F182</f>
        <v>0</v>
      </c>
      <c r="H182" s="105">
        <v>0.00382</v>
      </c>
      <c r="I182" s="106">
        <f>E182*H182</f>
        <v>0.12437920000000001</v>
      </c>
      <c r="J182" s="107"/>
      <c r="K182" s="107"/>
      <c r="L182" s="101"/>
    </row>
    <row r="183" spans="1:12" s="104" customFormat="1" ht="24" customHeight="1">
      <c r="A183" s="71">
        <v>4</v>
      </c>
      <c r="B183" s="71" t="s">
        <v>286</v>
      </c>
      <c r="C183" s="96" t="s">
        <v>315</v>
      </c>
      <c r="D183" s="73" t="s">
        <v>128</v>
      </c>
      <c r="E183" s="97">
        <v>63.79</v>
      </c>
      <c r="F183" s="120"/>
      <c r="G183" s="97">
        <f>E183*F183</f>
        <v>0</v>
      </c>
      <c r="H183" s="105">
        <v>0.0236</v>
      </c>
      <c r="I183" s="106">
        <f>E183*H183</f>
        <v>1.505444</v>
      </c>
      <c r="J183" s="107"/>
      <c r="K183" s="107"/>
      <c r="L183" s="101"/>
    </row>
    <row r="184" spans="1:12" s="104" customFormat="1" ht="23.25" customHeight="1">
      <c r="A184" s="71">
        <v>5</v>
      </c>
      <c r="B184" s="71" t="s">
        <v>288</v>
      </c>
      <c r="C184" s="96" t="s">
        <v>176</v>
      </c>
      <c r="D184" s="73" t="s">
        <v>128</v>
      </c>
      <c r="E184" s="97">
        <v>166.95</v>
      </c>
      <c r="F184" s="120"/>
      <c r="G184" s="97">
        <f t="shared" si="3"/>
        <v>0</v>
      </c>
      <c r="H184" s="105">
        <v>0.023</v>
      </c>
      <c r="I184" s="106">
        <f t="shared" si="4"/>
        <v>3.8398499999999998</v>
      </c>
      <c r="J184" s="107"/>
      <c r="K184" s="107"/>
      <c r="L184" s="101"/>
    </row>
    <row r="185" spans="1:12" s="104" customFormat="1" ht="24.75" customHeight="1">
      <c r="A185" s="71">
        <v>6</v>
      </c>
      <c r="B185" s="71" t="s">
        <v>26</v>
      </c>
      <c r="C185" s="96" t="s">
        <v>27</v>
      </c>
      <c r="D185" s="73" t="s">
        <v>128</v>
      </c>
      <c r="E185" s="97">
        <v>333.9</v>
      </c>
      <c r="F185" s="120"/>
      <c r="G185" s="97">
        <f t="shared" si="3"/>
        <v>0</v>
      </c>
      <c r="H185" s="105">
        <v>0.0079</v>
      </c>
      <c r="I185" s="106">
        <f t="shared" si="4"/>
        <v>2.63781</v>
      </c>
      <c r="J185" s="107"/>
      <c r="K185" s="107"/>
      <c r="L185" s="103"/>
    </row>
    <row r="186" spans="1:12" s="104" customFormat="1" ht="35.25" customHeight="1">
      <c r="A186" s="71">
        <v>7</v>
      </c>
      <c r="B186" s="121" t="s">
        <v>11</v>
      </c>
      <c r="C186" s="96" t="s">
        <v>10</v>
      </c>
      <c r="D186" s="73" t="s">
        <v>128</v>
      </c>
      <c r="E186" s="97">
        <v>766.29</v>
      </c>
      <c r="F186" s="120"/>
      <c r="G186" s="97">
        <f t="shared" si="3"/>
        <v>0</v>
      </c>
      <c r="H186" s="105">
        <v>0.00382</v>
      </c>
      <c r="I186" s="106">
        <f t="shared" si="4"/>
        <v>2.9272278</v>
      </c>
      <c r="J186" s="107"/>
      <c r="K186" s="107"/>
      <c r="L186" s="101"/>
    </row>
    <row r="187" spans="1:12" s="104" customFormat="1" ht="14.25" customHeight="1">
      <c r="A187" s="71">
        <v>8</v>
      </c>
      <c r="B187" s="71" t="s">
        <v>160</v>
      </c>
      <c r="C187" s="78" t="s">
        <v>161</v>
      </c>
      <c r="D187" s="73" t="s">
        <v>128</v>
      </c>
      <c r="E187" s="97">
        <v>1029.59</v>
      </c>
      <c r="F187" s="120"/>
      <c r="G187" s="97">
        <f t="shared" si="3"/>
        <v>0</v>
      </c>
      <c r="H187" s="105">
        <v>0</v>
      </c>
      <c r="I187" s="106">
        <f t="shared" si="4"/>
        <v>0</v>
      </c>
      <c r="J187" s="107"/>
      <c r="K187" s="107"/>
      <c r="L187" s="101"/>
    </row>
    <row r="188" spans="1:12" s="104" customFormat="1" ht="22.5" customHeight="1">
      <c r="A188" s="71">
        <v>9</v>
      </c>
      <c r="B188" s="71" t="s">
        <v>29</v>
      </c>
      <c r="C188" s="78" t="s">
        <v>30</v>
      </c>
      <c r="D188" s="73" t="s">
        <v>128</v>
      </c>
      <c r="E188" s="97">
        <v>44.28</v>
      </c>
      <c r="F188" s="120"/>
      <c r="G188" s="97">
        <f>E188*F188</f>
        <v>0</v>
      </c>
      <c r="H188" s="105">
        <v>0.00825</v>
      </c>
      <c r="I188" s="106">
        <f>E188*H188</f>
        <v>0.36531</v>
      </c>
      <c r="J188" s="107"/>
      <c r="K188" s="107"/>
      <c r="L188" s="101"/>
    </row>
    <row r="189" spans="1:12" s="104" customFormat="1" ht="24" customHeight="1">
      <c r="A189" s="71">
        <v>10</v>
      </c>
      <c r="B189" s="71" t="s">
        <v>293</v>
      </c>
      <c r="C189" s="78" t="s">
        <v>294</v>
      </c>
      <c r="D189" s="73" t="s">
        <v>128</v>
      </c>
      <c r="E189" s="97">
        <v>161.2</v>
      </c>
      <c r="F189" s="120"/>
      <c r="G189" s="97">
        <f>E189*F189</f>
        <v>0</v>
      </c>
      <c r="H189" s="105">
        <v>0.00832</v>
      </c>
      <c r="I189" s="106">
        <f>E189*H189</f>
        <v>1.3411839999999997</v>
      </c>
      <c r="J189" s="107"/>
      <c r="K189" s="107"/>
      <c r="L189" s="103"/>
    </row>
    <row r="190" spans="1:12" s="104" customFormat="1" ht="22.5" customHeight="1">
      <c r="A190" s="71">
        <v>11</v>
      </c>
      <c r="B190" s="71" t="s">
        <v>31</v>
      </c>
      <c r="C190" s="78" t="s">
        <v>32</v>
      </c>
      <c r="D190" s="73" t="s">
        <v>128</v>
      </c>
      <c r="E190" s="97">
        <v>717.7</v>
      </c>
      <c r="F190" s="120"/>
      <c r="G190" s="97">
        <f>E190*F190</f>
        <v>0</v>
      </c>
      <c r="H190" s="105">
        <v>0.00825</v>
      </c>
      <c r="I190" s="106">
        <f>E190*H190</f>
        <v>5.921025000000001</v>
      </c>
      <c r="J190" s="107"/>
      <c r="K190" s="107"/>
      <c r="L190" s="101"/>
    </row>
    <row r="191" spans="1:12" s="104" customFormat="1" ht="36.75" customHeight="1">
      <c r="A191" s="71">
        <v>12</v>
      </c>
      <c r="B191" s="71" t="s">
        <v>33</v>
      </c>
      <c r="C191" s="78" t="s">
        <v>226</v>
      </c>
      <c r="D191" s="73" t="s">
        <v>303</v>
      </c>
      <c r="E191" s="97">
        <v>523.34</v>
      </c>
      <c r="F191" s="120"/>
      <c r="G191" s="97">
        <f t="shared" si="3"/>
        <v>0</v>
      </c>
      <c r="H191" s="105">
        <v>0.0016</v>
      </c>
      <c r="I191" s="106">
        <f t="shared" si="4"/>
        <v>0.8373440000000001</v>
      </c>
      <c r="J191" s="107"/>
      <c r="K191" s="107"/>
      <c r="L191" s="103"/>
    </row>
    <row r="192" spans="1:12" s="104" customFormat="1" ht="33.75" customHeight="1">
      <c r="A192" s="71">
        <v>13</v>
      </c>
      <c r="B192" s="71" t="s">
        <v>34</v>
      </c>
      <c r="C192" s="78" t="s">
        <v>69</v>
      </c>
      <c r="D192" s="73" t="s">
        <v>303</v>
      </c>
      <c r="E192" s="97">
        <v>33.46</v>
      </c>
      <c r="F192" s="120"/>
      <c r="G192" s="97">
        <f aca="true" t="shared" si="5" ref="G192:G199">E192*F192</f>
        <v>0</v>
      </c>
      <c r="H192" s="105">
        <v>0.00334</v>
      </c>
      <c r="I192" s="106">
        <f t="shared" si="4"/>
        <v>0.1117564</v>
      </c>
      <c r="J192" s="107"/>
      <c r="K192" s="107"/>
      <c r="L192" s="101"/>
    </row>
    <row r="193" spans="1:12" s="104" customFormat="1" ht="12.75" customHeight="1">
      <c r="A193" s="71">
        <v>14</v>
      </c>
      <c r="B193" s="71" t="s">
        <v>287</v>
      </c>
      <c r="C193" s="78" t="s">
        <v>316</v>
      </c>
      <c r="D193" s="73" t="s">
        <v>128</v>
      </c>
      <c r="E193" s="97">
        <v>7.26</v>
      </c>
      <c r="F193" s="120"/>
      <c r="G193" s="97">
        <f t="shared" si="5"/>
        <v>0</v>
      </c>
      <c r="H193" s="105">
        <v>0.001</v>
      </c>
      <c r="I193" s="106">
        <f t="shared" si="4"/>
        <v>0.00726</v>
      </c>
      <c r="J193" s="107"/>
      <c r="K193" s="107"/>
      <c r="L193" s="103"/>
    </row>
    <row r="194" spans="1:12" s="104" customFormat="1" ht="12.75" customHeight="1">
      <c r="A194" s="71">
        <v>15</v>
      </c>
      <c r="B194" s="71" t="s">
        <v>78</v>
      </c>
      <c r="C194" s="78" t="s">
        <v>317</v>
      </c>
      <c r="D194" s="73" t="s">
        <v>128</v>
      </c>
      <c r="E194" s="97">
        <v>16.04</v>
      </c>
      <c r="F194" s="120"/>
      <c r="G194" s="97">
        <f t="shared" si="5"/>
        <v>0</v>
      </c>
      <c r="H194" s="105">
        <v>0.002</v>
      </c>
      <c r="I194" s="106">
        <f>E194*H194</f>
        <v>0.03208</v>
      </c>
      <c r="J194" s="107"/>
      <c r="K194" s="107"/>
      <c r="L194" s="103"/>
    </row>
    <row r="195" spans="1:12" s="104" customFormat="1" ht="12.75" customHeight="1">
      <c r="A195" s="71">
        <v>16</v>
      </c>
      <c r="B195" s="71" t="s">
        <v>79</v>
      </c>
      <c r="C195" s="78" t="s">
        <v>318</v>
      </c>
      <c r="D195" s="73" t="s">
        <v>128</v>
      </c>
      <c r="E195" s="97">
        <v>45.17</v>
      </c>
      <c r="F195" s="120"/>
      <c r="G195" s="97">
        <f t="shared" si="5"/>
        <v>0</v>
      </c>
      <c r="H195" s="105">
        <v>0.004</v>
      </c>
      <c r="I195" s="106">
        <f t="shared" si="4"/>
        <v>0.18068</v>
      </c>
      <c r="J195" s="107"/>
      <c r="K195" s="107"/>
      <c r="L195" s="103"/>
    </row>
    <row r="196" spans="1:12" s="104" customFormat="1" ht="12.75" customHeight="1">
      <c r="A196" s="71">
        <v>17</v>
      </c>
      <c r="B196" s="71" t="s">
        <v>80</v>
      </c>
      <c r="C196" s="78" t="s">
        <v>319</v>
      </c>
      <c r="D196" s="73" t="s">
        <v>128</v>
      </c>
      <c r="E196" s="97">
        <v>68.83</v>
      </c>
      <c r="F196" s="120"/>
      <c r="G196" s="97">
        <f t="shared" si="5"/>
        <v>0</v>
      </c>
      <c r="H196" s="105">
        <v>0.005</v>
      </c>
      <c r="I196" s="106">
        <f t="shared" si="4"/>
        <v>0.34415</v>
      </c>
      <c r="J196" s="107"/>
      <c r="K196" s="107"/>
      <c r="L196" s="103"/>
    </row>
    <row r="197" spans="1:12" s="104" customFormat="1" ht="12.75" customHeight="1">
      <c r="A197" s="71">
        <v>18</v>
      </c>
      <c r="B197" s="71" t="s">
        <v>81</v>
      </c>
      <c r="C197" s="78" t="s">
        <v>320</v>
      </c>
      <c r="D197" s="73" t="s">
        <v>128</v>
      </c>
      <c r="E197" s="97">
        <v>731.41</v>
      </c>
      <c r="F197" s="120"/>
      <c r="G197" s="97">
        <f t="shared" si="5"/>
        <v>0</v>
      </c>
      <c r="H197" s="105">
        <v>0.008</v>
      </c>
      <c r="I197" s="106">
        <f t="shared" si="4"/>
        <v>5.85128</v>
      </c>
      <c r="J197" s="107"/>
      <c r="K197" s="107"/>
      <c r="L197" s="103"/>
    </row>
    <row r="198" spans="1:12" s="104" customFormat="1" ht="12.75" customHeight="1">
      <c r="A198" s="71">
        <v>19</v>
      </c>
      <c r="B198" s="71" t="s">
        <v>82</v>
      </c>
      <c r="C198" s="78" t="s">
        <v>14</v>
      </c>
      <c r="D198" s="73" t="s">
        <v>128</v>
      </c>
      <c r="E198" s="97">
        <v>29.79</v>
      </c>
      <c r="F198" s="120"/>
      <c r="G198" s="97">
        <f t="shared" si="5"/>
        <v>0</v>
      </c>
      <c r="H198" s="105">
        <v>0.0015</v>
      </c>
      <c r="I198" s="106">
        <f t="shared" si="4"/>
        <v>0.044685</v>
      </c>
      <c r="J198" s="107"/>
      <c r="K198" s="107"/>
      <c r="L198" s="103"/>
    </row>
    <row r="199" spans="1:12" s="104" customFormat="1" ht="12.75" customHeight="1">
      <c r="A199" s="71">
        <v>20</v>
      </c>
      <c r="B199" s="71" t="s">
        <v>83</v>
      </c>
      <c r="C199" s="78" t="s">
        <v>247</v>
      </c>
      <c r="D199" s="73" t="s">
        <v>128</v>
      </c>
      <c r="E199" s="97">
        <v>95.59</v>
      </c>
      <c r="F199" s="120"/>
      <c r="G199" s="97">
        <f t="shared" si="5"/>
        <v>0</v>
      </c>
      <c r="H199" s="105">
        <v>0.006</v>
      </c>
      <c r="I199" s="106">
        <f t="shared" si="4"/>
        <v>0.57354</v>
      </c>
      <c r="J199" s="107"/>
      <c r="K199" s="107"/>
      <c r="L199" s="103"/>
    </row>
    <row r="200" spans="1:12" s="104" customFormat="1" ht="23.25" customHeight="1">
      <c r="A200" s="71">
        <v>21</v>
      </c>
      <c r="B200" s="71" t="s">
        <v>84</v>
      </c>
      <c r="C200" s="78" t="s">
        <v>3</v>
      </c>
      <c r="D200" s="73" t="s">
        <v>128</v>
      </c>
      <c r="E200" s="97">
        <v>16</v>
      </c>
      <c r="F200" s="120"/>
      <c r="G200" s="97">
        <f aca="true" t="shared" si="6" ref="G200:G206">E200*F200</f>
        <v>0</v>
      </c>
      <c r="H200" s="105">
        <v>0.0004</v>
      </c>
      <c r="I200" s="106">
        <f t="shared" si="4"/>
        <v>0.0064</v>
      </c>
      <c r="J200" s="107"/>
      <c r="K200" s="107"/>
      <c r="L200" s="101"/>
    </row>
    <row r="201" spans="1:12" s="104" customFormat="1" ht="23.25" customHeight="1">
      <c r="A201" s="71">
        <v>22</v>
      </c>
      <c r="B201" s="71" t="s">
        <v>85</v>
      </c>
      <c r="C201" s="78" t="s">
        <v>60</v>
      </c>
      <c r="D201" s="73" t="s">
        <v>128</v>
      </c>
      <c r="E201" s="97">
        <v>80.19</v>
      </c>
      <c r="F201" s="120"/>
      <c r="G201" s="97">
        <f t="shared" si="6"/>
        <v>0</v>
      </c>
      <c r="H201" s="105">
        <v>0.009</v>
      </c>
      <c r="I201" s="106">
        <f t="shared" si="4"/>
        <v>0.72171</v>
      </c>
      <c r="J201" s="107"/>
      <c r="K201" s="107"/>
      <c r="L201" s="101"/>
    </row>
    <row r="202" spans="1:12" s="104" customFormat="1" ht="23.25" customHeight="1">
      <c r="A202" s="71">
        <v>23</v>
      </c>
      <c r="B202" s="71" t="s">
        <v>86</v>
      </c>
      <c r="C202" s="78" t="s">
        <v>321</v>
      </c>
      <c r="D202" s="73" t="s">
        <v>128</v>
      </c>
      <c r="E202" s="97">
        <v>96.35</v>
      </c>
      <c r="F202" s="120"/>
      <c r="G202" s="97">
        <f t="shared" si="6"/>
        <v>0</v>
      </c>
      <c r="H202" s="105">
        <v>0.009</v>
      </c>
      <c r="I202" s="106">
        <f>E202*H202</f>
        <v>0.8671499999999999</v>
      </c>
      <c r="J202" s="107"/>
      <c r="K202" s="107"/>
      <c r="L202" s="101"/>
    </row>
    <row r="203" spans="1:12" s="104" customFormat="1" ht="12" customHeight="1">
      <c r="A203" s="71">
        <v>24</v>
      </c>
      <c r="B203" s="71" t="s">
        <v>15</v>
      </c>
      <c r="C203" s="78" t="s">
        <v>108</v>
      </c>
      <c r="D203" s="73" t="s">
        <v>303</v>
      </c>
      <c r="E203" s="97">
        <v>90.9</v>
      </c>
      <c r="F203" s="120"/>
      <c r="G203" s="97">
        <f t="shared" si="6"/>
        <v>0</v>
      </c>
      <c r="H203" s="105">
        <v>6E-05</v>
      </c>
      <c r="I203" s="106">
        <f t="shared" si="4"/>
        <v>0.0054540000000000005</v>
      </c>
      <c r="J203" s="107"/>
      <c r="K203" s="107"/>
      <c r="L203" s="101"/>
    </row>
    <row r="204" spans="1:12" s="104" customFormat="1" ht="12" customHeight="1">
      <c r="A204" s="71">
        <v>25</v>
      </c>
      <c r="B204" s="71" t="s">
        <v>87</v>
      </c>
      <c r="C204" s="96" t="s">
        <v>202</v>
      </c>
      <c r="D204" s="73" t="s">
        <v>303</v>
      </c>
      <c r="E204" s="97">
        <v>95.45</v>
      </c>
      <c r="F204" s="120"/>
      <c r="G204" s="97">
        <f t="shared" si="6"/>
        <v>0</v>
      </c>
      <c r="H204" s="105">
        <v>0.0002</v>
      </c>
      <c r="I204" s="106">
        <f t="shared" si="4"/>
        <v>0.019090000000000003</v>
      </c>
      <c r="J204" s="107"/>
      <c r="K204" s="107"/>
      <c r="L204" s="103"/>
    </row>
    <row r="205" spans="1:12" s="104" customFormat="1" ht="12" customHeight="1">
      <c r="A205" s="71">
        <v>26</v>
      </c>
      <c r="B205" s="71" t="s">
        <v>72</v>
      </c>
      <c r="C205" s="78" t="s">
        <v>16</v>
      </c>
      <c r="D205" s="73" t="s">
        <v>303</v>
      </c>
      <c r="E205" s="97">
        <v>1161.5</v>
      </c>
      <c r="F205" s="120"/>
      <c r="G205" s="97">
        <f t="shared" si="6"/>
        <v>0</v>
      </c>
      <c r="H205" s="105">
        <v>0.00025</v>
      </c>
      <c r="I205" s="106">
        <f t="shared" si="4"/>
        <v>0.290375</v>
      </c>
      <c r="J205" s="107"/>
      <c r="K205" s="107"/>
      <c r="L205" s="101"/>
    </row>
    <row r="206" spans="1:12" s="104" customFormat="1" ht="12" customHeight="1">
      <c r="A206" s="71">
        <v>27</v>
      </c>
      <c r="B206" s="71" t="s">
        <v>88</v>
      </c>
      <c r="C206" s="96" t="s">
        <v>4</v>
      </c>
      <c r="D206" s="73" t="s">
        <v>303</v>
      </c>
      <c r="E206" s="97">
        <v>448.27</v>
      </c>
      <c r="F206" s="120"/>
      <c r="G206" s="97">
        <f t="shared" si="6"/>
        <v>0</v>
      </c>
      <c r="H206" s="105">
        <v>0.0002</v>
      </c>
      <c r="I206" s="106">
        <f t="shared" si="4"/>
        <v>0.089654</v>
      </c>
      <c r="J206" s="107"/>
      <c r="K206" s="107"/>
      <c r="L206" s="103"/>
    </row>
    <row r="207" spans="1:12" s="104" customFormat="1" ht="12" customHeight="1">
      <c r="A207" s="71">
        <v>28</v>
      </c>
      <c r="B207" s="71" t="s">
        <v>89</v>
      </c>
      <c r="C207" s="78" t="s">
        <v>5</v>
      </c>
      <c r="D207" s="73" t="s">
        <v>303</v>
      </c>
      <c r="E207" s="97">
        <v>278.1</v>
      </c>
      <c r="F207" s="120"/>
      <c r="G207" s="97">
        <f aca="true" t="shared" si="7" ref="G207:G212">E207*F207</f>
        <v>0</v>
      </c>
      <c r="H207" s="105">
        <v>0.0002</v>
      </c>
      <c r="I207" s="106">
        <f t="shared" si="4"/>
        <v>0.05562000000000001</v>
      </c>
      <c r="J207" s="107"/>
      <c r="K207" s="107"/>
      <c r="L207" s="103"/>
    </row>
    <row r="208" spans="1:12" s="104" customFormat="1" ht="12" customHeight="1">
      <c r="A208" s="71">
        <v>29</v>
      </c>
      <c r="B208" s="71" t="s">
        <v>90</v>
      </c>
      <c r="C208" s="78" t="s">
        <v>285</v>
      </c>
      <c r="D208" s="73" t="s">
        <v>303</v>
      </c>
      <c r="E208" s="97">
        <v>371.91</v>
      </c>
      <c r="F208" s="120"/>
      <c r="G208" s="97">
        <f t="shared" si="7"/>
        <v>0</v>
      </c>
      <c r="H208" s="105">
        <v>0.0002</v>
      </c>
      <c r="I208" s="106">
        <f t="shared" si="4"/>
        <v>0.074382</v>
      </c>
      <c r="J208" s="107"/>
      <c r="K208" s="107"/>
      <c r="L208" s="103"/>
    </row>
    <row r="209" spans="1:12" s="104" customFormat="1" ht="12" customHeight="1">
      <c r="A209" s="71">
        <v>30</v>
      </c>
      <c r="B209" s="71" t="s">
        <v>91</v>
      </c>
      <c r="C209" s="78" t="s">
        <v>203</v>
      </c>
      <c r="D209" s="73" t="s">
        <v>303</v>
      </c>
      <c r="E209" s="97">
        <v>121.3</v>
      </c>
      <c r="F209" s="120"/>
      <c r="G209" s="97">
        <f t="shared" si="7"/>
        <v>0</v>
      </c>
      <c r="H209" s="105">
        <v>0.0002</v>
      </c>
      <c r="I209" s="106">
        <f t="shared" si="4"/>
        <v>0.02426</v>
      </c>
      <c r="J209" s="107"/>
      <c r="K209" s="107"/>
      <c r="L209" s="103"/>
    </row>
    <row r="210" spans="1:12" s="104" customFormat="1" ht="22.5" customHeight="1">
      <c r="A210" s="71">
        <v>31</v>
      </c>
      <c r="B210" s="71" t="s">
        <v>352</v>
      </c>
      <c r="C210" s="96" t="s">
        <v>322</v>
      </c>
      <c r="D210" s="73" t="s">
        <v>128</v>
      </c>
      <c r="E210" s="97">
        <v>96.35</v>
      </c>
      <c r="F210" s="120"/>
      <c r="G210" s="97">
        <f t="shared" si="7"/>
        <v>0</v>
      </c>
      <c r="H210" s="105">
        <v>0.00268</v>
      </c>
      <c r="I210" s="106">
        <f t="shared" si="4"/>
        <v>0.258218</v>
      </c>
      <c r="J210" s="107"/>
      <c r="K210" s="107"/>
      <c r="L210" s="101"/>
    </row>
    <row r="211" spans="1:12" s="104" customFormat="1" ht="22.5" customHeight="1">
      <c r="A211" s="71">
        <v>32</v>
      </c>
      <c r="B211" s="71" t="s">
        <v>353</v>
      </c>
      <c r="C211" s="96" t="s">
        <v>323</v>
      </c>
      <c r="D211" s="73" t="s">
        <v>128</v>
      </c>
      <c r="E211" s="97">
        <v>987.36</v>
      </c>
      <c r="F211" s="120"/>
      <c r="G211" s="97">
        <f t="shared" si="7"/>
        <v>0</v>
      </c>
      <c r="H211" s="105">
        <v>0.00268</v>
      </c>
      <c r="I211" s="106">
        <f t="shared" si="4"/>
        <v>2.6461248</v>
      </c>
      <c r="J211" s="107"/>
      <c r="K211" s="107"/>
      <c r="L211" s="101"/>
    </row>
    <row r="212" spans="1:12" s="104" customFormat="1" ht="35.25" customHeight="1">
      <c r="A212" s="71">
        <v>33</v>
      </c>
      <c r="B212" s="71" t="s">
        <v>75</v>
      </c>
      <c r="C212" s="78" t="s">
        <v>324</v>
      </c>
      <c r="D212" s="73" t="s">
        <v>128</v>
      </c>
      <c r="E212" s="97">
        <v>134.77</v>
      </c>
      <c r="F212" s="120"/>
      <c r="G212" s="97">
        <f t="shared" si="7"/>
        <v>0</v>
      </c>
      <c r="H212" s="105">
        <v>0.0005</v>
      </c>
      <c r="I212" s="106">
        <f>E212*H212</f>
        <v>0.067385</v>
      </c>
      <c r="J212" s="107"/>
      <c r="K212" s="107"/>
      <c r="L212" s="103"/>
    </row>
    <row r="213" spans="1:12" s="104" customFormat="1" ht="14.25" customHeight="1">
      <c r="A213" s="71">
        <v>34</v>
      </c>
      <c r="B213" s="71" t="s">
        <v>76</v>
      </c>
      <c r="C213" s="78" t="s">
        <v>325</v>
      </c>
      <c r="D213" s="73" t="s">
        <v>303</v>
      </c>
      <c r="E213" s="97">
        <v>122.94</v>
      </c>
      <c r="F213" s="120"/>
      <c r="G213" s="97">
        <f>E213*F213</f>
        <v>0</v>
      </c>
      <c r="H213" s="105">
        <v>0.00015</v>
      </c>
      <c r="I213" s="106">
        <f>E213*H213</f>
        <v>0.018441</v>
      </c>
      <c r="J213" s="107"/>
      <c r="K213" s="107"/>
      <c r="L213" s="103"/>
    </row>
    <row r="214" spans="1:12" s="104" customFormat="1" ht="12" customHeight="1">
      <c r="A214" s="71"/>
      <c r="B214" s="71"/>
      <c r="C214" s="78"/>
      <c r="D214" s="73"/>
      <c r="E214" s="97"/>
      <c r="F214" s="120"/>
      <c r="G214" s="97"/>
      <c r="H214" s="105"/>
      <c r="I214" s="106"/>
      <c r="J214" s="107"/>
      <c r="K214" s="107"/>
      <c r="L214" s="103"/>
    </row>
    <row r="215" spans="1:12" s="104" customFormat="1" ht="12.75" customHeight="1">
      <c r="A215" s="71">
        <f>A178</f>
        <v>6</v>
      </c>
      <c r="B215" s="71"/>
      <c r="C215" s="78" t="str">
        <f>C178</f>
        <v>Úpravy povrchů, podlahy, osazování</v>
      </c>
      <c r="D215" s="73" t="s">
        <v>300</v>
      </c>
      <c r="E215" s="97"/>
      <c r="F215" s="120"/>
      <c r="G215" s="97">
        <f>SUM(G178:G214)</f>
        <v>0</v>
      </c>
      <c r="H215" s="105"/>
      <c r="I215" s="106">
        <f>SUM(I180:I214)</f>
        <v>31.828877200000004</v>
      </c>
      <c r="J215" s="107"/>
      <c r="K215" s="107"/>
      <c r="L215" s="103"/>
    </row>
    <row r="216" spans="1:12" s="104" customFormat="1" ht="14.25" customHeight="1">
      <c r="A216" s="71"/>
      <c r="B216" s="71"/>
      <c r="C216" s="78"/>
      <c r="D216" s="73"/>
      <c r="E216" s="97"/>
      <c r="F216" s="120"/>
      <c r="G216" s="97"/>
      <c r="H216" s="105"/>
      <c r="I216" s="106"/>
      <c r="J216" s="107"/>
      <c r="K216" s="107"/>
      <c r="L216" s="103"/>
    </row>
    <row r="217" spans="1:12" s="104" customFormat="1" ht="14.25" customHeight="1">
      <c r="A217" s="71"/>
      <c r="B217" s="71"/>
      <c r="C217" s="78"/>
      <c r="D217" s="73"/>
      <c r="E217" s="97"/>
      <c r="F217" s="120"/>
      <c r="G217" s="97"/>
      <c r="H217" s="105"/>
      <c r="I217" s="106"/>
      <c r="J217" s="107"/>
      <c r="K217" s="107"/>
      <c r="L217" s="103"/>
    </row>
    <row r="218" spans="1:12" s="104" customFormat="1" ht="14.25" customHeight="1">
      <c r="A218" s="71"/>
      <c r="B218" s="108"/>
      <c r="C218" s="78"/>
      <c r="D218" s="73"/>
      <c r="E218" s="97"/>
      <c r="F218" s="120"/>
      <c r="G218" s="97"/>
      <c r="H218" s="105"/>
      <c r="I218" s="106"/>
      <c r="J218" s="107"/>
      <c r="K218" s="107"/>
      <c r="L218" s="103"/>
    </row>
    <row r="219" spans="1:12" s="104" customFormat="1" ht="12.75" customHeight="1">
      <c r="A219" s="71">
        <v>93</v>
      </c>
      <c r="B219" s="71"/>
      <c r="C219" s="78" t="s">
        <v>140</v>
      </c>
      <c r="D219" s="73"/>
      <c r="E219" s="97"/>
      <c r="F219" s="120"/>
      <c r="G219" s="97"/>
      <c r="H219" s="105"/>
      <c r="I219" s="106"/>
      <c r="J219" s="107"/>
      <c r="K219" s="107"/>
      <c r="L219" s="101"/>
    </row>
    <row r="220" spans="1:12" s="104" customFormat="1" ht="12.75" customHeight="1">
      <c r="A220" s="71"/>
      <c r="B220" s="71"/>
      <c r="C220" s="78"/>
      <c r="D220" s="73"/>
      <c r="E220" s="97"/>
      <c r="F220" s="120"/>
      <c r="G220" s="97"/>
      <c r="H220" s="105"/>
      <c r="I220" s="106"/>
      <c r="J220" s="107"/>
      <c r="K220" s="107"/>
      <c r="L220" s="103"/>
    </row>
    <row r="221" spans="1:12" s="104" customFormat="1" ht="13.5" customHeight="1">
      <c r="A221" s="71">
        <v>1</v>
      </c>
      <c r="B221" s="71" t="s">
        <v>23</v>
      </c>
      <c r="C221" s="96" t="s">
        <v>191</v>
      </c>
      <c r="D221" s="73" t="s">
        <v>128</v>
      </c>
      <c r="E221" s="97">
        <v>198.04</v>
      </c>
      <c r="F221" s="97"/>
      <c r="G221" s="97">
        <f>E221*F221</f>
        <v>0</v>
      </c>
      <c r="H221" s="105">
        <v>0</v>
      </c>
      <c r="I221" s="106">
        <f>E221*H221</f>
        <v>0</v>
      </c>
      <c r="J221" s="107"/>
      <c r="K221" s="107"/>
      <c r="L221" s="103"/>
    </row>
    <row r="222" spans="1:12" s="104" customFormat="1" ht="13.5" customHeight="1">
      <c r="A222" s="71">
        <v>2</v>
      </c>
      <c r="B222" s="71" t="s">
        <v>92</v>
      </c>
      <c r="C222" s="96" t="s">
        <v>326</v>
      </c>
      <c r="D222" s="73" t="s">
        <v>128</v>
      </c>
      <c r="E222" s="97">
        <v>27.6</v>
      </c>
      <c r="F222" s="97"/>
      <c r="G222" s="97">
        <f>E222*F222</f>
        <v>0</v>
      </c>
      <c r="H222" s="105"/>
      <c r="I222" s="106"/>
      <c r="J222" s="107"/>
      <c r="K222" s="107"/>
      <c r="L222" s="103"/>
    </row>
    <row r="223" spans="1:12" s="104" customFormat="1" ht="13.5" customHeight="1">
      <c r="A223" s="71">
        <v>3</v>
      </c>
      <c r="B223" s="71" t="s">
        <v>174</v>
      </c>
      <c r="C223" s="96" t="s">
        <v>327</v>
      </c>
      <c r="D223" s="73" t="s">
        <v>128</v>
      </c>
      <c r="E223" s="97">
        <v>289.62</v>
      </c>
      <c r="F223" s="97"/>
      <c r="G223" s="97">
        <f>E223*F223</f>
        <v>0</v>
      </c>
      <c r="H223" s="105"/>
      <c r="I223" s="106"/>
      <c r="J223" s="107"/>
      <c r="K223" s="107"/>
      <c r="L223" s="103"/>
    </row>
    <row r="224" spans="1:12" s="104" customFormat="1" ht="23.25" customHeight="1">
      <c r="A224" s="71">
        <v>4</v>
      </c>
      <c r="B224" s="71" t="s">
        <v>227</v>
      </c>
      <c r="C224" s="78" t="s">
        <v>67</v>
      </c>
      <c r="D224" s="73" t="s">
        <v>128</v>
      </c>
      <c r="E224" s="97">
        <v>1225.98</v>
      </c>
      <c r="F224" s="120"/>
      <c r="G224" s="97">
        <f aca="true" t="shared" si="8" ref="G224:G236">E224*F224</f>
        <v>0</v>
      </c>
      <c r="H224" s="105">
        <v>0.008</v>
      </c>
      <c r="I224" s="106">
        <f>E224*H224</f>
        <v>9.80784</v>
      </c>
      <c r="J224" s="107"/>
      <c r="K224" s="107"/>
      <c r="L224" s="103"/>
    </row>
    <row r="225" spans="1:12" s="104" customFormat="1" ht="13.5" customHeight="1">
      <c r="A225" s="71">
        <v>5</v>
      </c>
      <c r="B225" s="71" t="s">
        <v>68</v>
      </c>
      <c r="C225" s="78" t="s">
        <v>230</v>
      </c>
      <c r="D225" s="73" t="s">
        <v>128</v>
      </c>
      <c r="E225" s="97">
        <f>E224*60</f>
        <v>73558.8</v>
      </c>
      <c r="F225" s="120"/>
      <c r="G225" s="97">
        <f t="shared" si="8"/>
        <v>0</v>
      </c>
      <c r="H225" s="105"/>
      <c r="I225" s="106"/>
      <c r="J225" s="107"/>
      <c r="K225" s="107"/>
      <c r="L225" s="103"/>
    </row>
    <row r="226" spans="1:12" s="104" customFormat="1" ht="22.5" customHeight="1">
      <c r="A226" s="71">
        <v>6</v>
      </c>
      <c r="B226" s="71" t="s">
        <v>235</v>
      </c>
      <c r="C226" s="78" t="s">
        <v>289</v>
      </c>
      <c r="D226" s="73" t="s">
        <v>128</v>
      </c>
      <c r="E226" s="97">
        <f>E224</f>
        <v>1225.98</v>
      </c>
      <c r="F226" s="120"/>
      <c r="G226" s="97">
        <f t="shared" si="8"/>
        <v>0</v>
      </c>
      <c r="H226" s="105">
        <v>0.008</v>
      </c>
      <c r="I226" s="106">
        <f>E226*H226</f>
        <v>9.80784</v>
      </c>
      <c r="J226" s="107"/>
      <c r="K226" s="107"/>
      <c r="L226" s="103"/>
    </row>
    <row r="227" spans="1:12" s="104" customFormat="1" ht="22.5" customHeight="1">
      <c r="A227" s="71">
        <v>7</v>
      </c>
      <c r="B227" s="71" t="s">
        <v>96</v>
      </c>
      <c r="C227" s="78" t="s">
        <v>233</v>
      </c>
      <c r="D227" s="73" t="s">
        <v>128</v>
      </c>
      <c r="E227" s="97">
        <v>1225.98</v>
      </c>
      <c r="F227" s="120"/>
      <c r="G227" s="97">
        <f t="shared" si="8"/>
        <v>0</v>
      </c>
      <c r="H227" s="105">
        <v>0.001</v>
      </c>
      <c r="I227" s="106">
        <f>E227*H227</f>
        <v>1.22598</v>
      </c>
      <c r="J227" s="107"/>
      <c r="K227" s="107"/>
      <c r="L227" s="103"/>
    </row>
    <row r="228" spans="1:12" s="104" customFormat="1" ht="12.75" customHeight="1">
      <c r="A228" s="71">
        <v>8</v>
      </c>
      <c r="B228" s="71" t="s">
        <v>234</v>
      </c>
      <c r="C228" s="78" t="s">
        <v>290</v>
      </c>
      <c r="D228" s="73" t="s">
        <v>128</v>
      </c>
      <c r="E228" s="97">
        <f>E227*50</f>
        <v>61299</v>
      </c>
      <c r="F228" s="120"/>
      <c r="G228" s="97">
        <f t="shared" si="8"/>
        <v>0</v>
      </c>
      <c r="H228" s="105"/>
      <c r="I228" s="106"/>
      <c r="J228" s="107"/>
      <c r="K228" s="107"/>
      <c r="L228" s="103"/>
    </row>
    <row r="229" spans="1:12" s="104" customFormat="1" ht="24" customHeight="1">
      <c r="A229" s="71">
        <v>9</v>
      </c>
      <c r="B229" s="71" t="s">
        <v>237</v>
      </c>
      <c r="C229" s="78" t="s">
        <v>236</v>
      </c>
      <c r="D229" s="73" t="s">
        <v>128</v>
      </c>
      <c r="E229" s="97">
        <f>E227</f>
        <v>1225.98</v>
      </c>
      <c r="F229" s="120"/>
      <c r="G229" s="97">
        <f t="shared" si="8"/>
        <v>0</v>
      </c>
      <c r="H229" s="105"/>
      <c r="I229" s="106"/>
      <c r="J229" s="107"/>
      <c r="K229" s="107"/>
      <c r="L229" s="103"/>
    </row>
    <row r="230" spans="1:12" s="104" customFormat="1" ht="12.75" customHeight="1">
      <c r="A230" s="71">
        <v>10</v>
      </c>
      <c r="B230" s="71" t="s">
        <v>175</v>
      </c>
      <c r="C230" s="78" t="s">
        <v>328</v>
      </c>
      <c r="D230" s="73" t="s">
        <v>303</v>
      </c>
      <c r="E230" s="97">
        <v>10</v>
      </c>
      <c r="F230" s="120"/>
      <c r="G230" s="97">
        <f t="shared" si="8"/>
        <v>0</v>
      </c>
      <c r="H230" s="105"/>
      <c r="I230" s="106"/>
      <c r="J230" s="107"/>
      <c r="K230" s="107"/>
      <c r="L230" s="103"/>
    </row>
    <row r="231" spans="1:12" s="104" customFormat="1" ht="21" customHeight="1">
      <c r="A231" s="71">
        <v>11</v>
      </c>
      <c r="B231" s="71" t="s">
        <v>334</v>
      </c>
      <c r="C231" s="96" t="s">
        <v>329</v>
      </c>
      <c r="D231" s="73" t="s">
        <v>39</v>
      </c>
      <c r="E231" s="97">
        <v>1</v>
      </c>
      <c r="F231" s="120"/>
      <c r="G231" s="97">
        <f t="shared" si="8"/>
        <v>0</v>
      </c>
      <c r="H231" s="105">
        <v>0.15</v>
      </c>
      <c r="I231" s="106">
        <f>E231*H231</f>
        <v>0.15</v>
      </c>
      <c r="J231" s="107"/>
      <c r="K231" s="107"/>
      <c r="L231" s="103"/>
    </row>
    <row r="232" spans="1:12" s="104" customFormat="1" ht="36" customHeight="1">
      <c r="A232" s="71">
        <v>12</v>
      </c>
      <c r="B232" s="71" t="s">
        <v>177</v>
      </c>
      <c r="C232" s="96" t="s">
        <v>330</v>
      </c>
      <c r="D232" s="73" t="s">
        <v>137</v>
      </c>
      <c r="E232" s="97">
        <v>24</v>
      </c>
      <c r="F232" s="97"/>
      <c r="G232" s="97">
        <f t="shared" si="8"/>
        <v>0</v>
      </c>
      <c r="H232" s="105"/>
      <c r="I232" s="106"/>
      <c r="J232" s="107"/>
      <c r="K232" s="107"/>
      <c r="L232" s="103"/>
    </row>
    <row r="233" spans="1:12" s="104" customFormat="1" ht="48.75" customHeight="1">
      <c r="A233" s="71">
        <v>13</v>
      </c>
      <c r="B233" s="71" t="s">
        <v>335</v>
      </c>
      <c r="C233" s="96" t="s">
        <v>331</v>
      </c>
      <c r="D233" s="73" t="s">
        <v>137</v>
      </c>
      <c r="E233" s="97">
        <v>25</v>
      </c>
      <c r="F233" s="97"/>
      <c r="G233" s="97">
        <f>E233*F233</f>
        <v>0</v>
      </c>
      <c r="H233" s="105"/>
      <c r="I233" s="106"/>
      <c r="J233" s="107"/>
      <c r="K233" s="107"/>
      <c r="L233" s="103"/>
    </row>
    <row r="234" spans="1:12" s="104" customFormat="1" ht="48" customHeight="1">
      <c r="A234" s="71">
        <v>14</v>
      </c>
      <c r="B234" s="71" t="s">
        <v>336</v>
      </c>
      <c r="C234" s="96" t="s">
        <v>332</v>
      </c>
      <c r="D234" s="73" t="s">
        <v>137</v>
      </c>
      <c r="E234" s="97">
        <v>3</v>
      </c>
      <c r="F234" s="97"/>
      <c r="G234" s="97">
        <f>E234*F234</f>
        <v>0</v>
      </c>
      <c r="H234" s="105"/>
      <c r="I234" s="106"/>
      <c r="J234" s="107"/>
      <c r="K234" s="107"/>
      <c r="L234" s="103"/>
    </row>
    <row r="235" spans="1:12" s="104" customFormat="1" ht="11.25" customHeight="1">
      <c r="A235" s="71">
        <v>15</v>
      </c>
      <c r="B235" s="71" t="s">
        <v>159</v>
      </c>
      <c r="C235" s="96" t="s">
        <v>333</v>
      </c>
      <c r="D235" s="73" t="s">
        <v>39</v>
      </c>
      <c r="E235" s="97">
        <v>1</v>
      </c>
      <c r="F235" s="97"/>
      <c r="G235" s="97">
        <f>E235*F235</f>
        <v>0</v>
      </c>
      <c r="H235" s="105"/>
      <c r="I235" s="106"/>
      <c r="J235" s="107"/>
      <c r="K235" s="107"/>
      <c r="L235" s="103"/>
    </row>
    <row r="236" spans="1:12" s="104" customFormat="1" ht="24.75" customHeight="1">
      <c r="A236" s="71">
        <v>16</v>
      </c>
      <c r="B236" s="71" t="s">
        <v>337</v>
      </c>
      <c r="C236" s="96" t="s">
        <v>172</v>
      </c>
      <c r="D236" s="73" t="s">
        <v>278</v>
      </c>
      <c r="E236" s="97">
        <v>30</v>
      </c>
      <c r="F236" s="120"/>
      <c r="G236" s="97">
        <f t="shared" si="8"/>
        <v>0</v>
      </c>
      <c r="H236" s="105">
        <v>0</v>
      </c>
      <c r="I236" s="106">
        <f>E236*H236</f>
        <v>0</v>
      </c>
      <c r="J236" s="107"/>
      <c r="K236" s="107"/>
      <c r="L236" s="103"/>
    </row>
    <row r="237" spans="1:12" s="104" customFormat="1" ht="32.25" customHeight="1">
      <c r="A237" s="71">
        <v>17</v>
      </c>
      <c r="B237" s="71" t="s">
        <v>338</v>
      </c>
      <c r="C237" s="78" t="s">
        <v>162</v>
      </c>
      <c r="D237" s="73" t="s">
        <v>39</v>
      </c>
      <c r="E237" s="97">
        <v>1</v>
      </c>
      <c r="F237" s="120"/>
      <c r="G237" s="97">
        <f>E237*F237</f>
        <v>0</v>
      </c>
      <c r="H237" s="105"/>
      <c r="I237" s="106"/>
      <c r="J237" s="107"/>
      <c r="K237" s="107"/>
      <c r="L237" s="103"/>
    </row>
    <row r="238" spans="1:12" s="104" customFormat="1" ht="14.25" customHeight="1">
      <c r="A238" s="71"/>
      <c r="B238" s="71"/>
      <c r="C238" s="78"/>
      <c r="D238" s="73"/>
      <c r="E238" s="97"/>
      <c r="F238" s="120"/>
      <c r="G238" s="97"/>
      <c r="H238" s="105"/>
      <c r="I238" s="106"/>
      <c r="J238" s="107"/>
      <c r="K238" s="107"/>
      <c r="L238" s="103"/>
    </row>
    <row r="239" spans="1:12" s="104" customFormat="1" ht="14.25" customHeight="1">
      <c r="A239" s="71">
        <f>A219</f>
        <v>93</v>
      </c>
      <c r="B239" s="71"/>
      <c r="C239" s="78" t="str">
        <f>C219</f>
        <v>Dokončující konstrukce a práce</v>
      </c>
      <c r="D239" s="73" t="s">
        <v>300</v>
      </c>
      <c r="E239" s="97"/>
      <c r="F239" s="120"/>
      <c r="G239" s="97">
        <f>SUM(G221:G238)</f>
        <v>0</v>
      </c>
      <c r="H239" s="105"/>
      <c r="I239" s="106">
        <f>SUM(I221:I238)</f>
        <v>20.99166</v>
      </c>
      <c r="J239" s="107"/>
      <c r="K239" s="107"/>
      <c r="L239" s="103"/>
    </row>
    <row r="240" spans="1:12" s="104" customFormat="1" ht="14.25" customHeight="1">
      <c r="A240" s="71"/>
      <c r="B240" s="71"/>
      <c r="C240" s="78"/>
      <c r="D240" s="73"/>
      <c r="E240" s="97"/>
      <c r="F240" s="120"/>
      <c r="G240" s="97"/>
      <c r="H240" s="105"/>
      <c r="I240" s="106"/>
      <c r="J240" s="107"/>
      <c r="K240" s="107"/>
      <c r="L240" s="103"/>
    </row>
    <row r="241" spans="1:12" s="104" customFormat="1" ht="14.25" customHeight="1">
      <c r="A241" s="71"/>
      <c r="B241" s="71"/>
      <c r="C241" s="78"/>
      <c r="D241" s="73"/>
      <c r="E241" s="97"/>
      <c r="F241" s="120"/>
      <c r="G241" s="97"/>
      <c r="H241" s="105"/>
      <c r="I241" s="106"/>
      <c r="J241" s="107"/>
      <c r="K241" s="107"/>
      <c r="L241" s="103"/>
    </row>
    <row r="242" spans="1:12" s="104" customFormat="1" ht="12.75" customHeight="1">
      <c r="A242" s="71">
        <v>96</v>
      </c>
      <c r="B242" s="71"/>
      <c r="C242" s="78" t="s">
        <v>141</v>
      </c>
      <c r="D242" s="73"/>
      <c r="E242" s="97"/>
      <c r="F242" s="120"/>
      <c r="G242" s="97"/>
      <c r="H242" s="109"/>
      <c r="I242" s="110"/>
      <c r="J242" s="107"/>
      <c r="K242" s="107"/>
      <c r="L242" s="101"/>
    </row>
    <row r="243" spans="1:12" s="104" customFormat="1" ht="12" customHeight="1">
      <c r="A243" s="71"/>
      <c r="B243" s="71"/>
      <c r="C243" s="78"/>
      <c r="D243" s="73"/>
      <c r="E243" s="97"/>
      <c r="F243" s="120"/>
      <c r="G243" s="97"/>
      <c r="H243" s="105"/>
      <c r="I243" s="106"/>
      <c r="J243" s="107"/>
      <c r="K243" s="107"/>
      <c r="L243" s="103"/>
    </row>
    <row r="244" spans="1:12" s="104" customFormat="1" ht="12" customHeight="1">
      <c r="A244" s="71">
        <v>1</v>
      </c>
      <c r="B244" s="71" t="s">
        <v>17</v>
      </c>
      <c r="C244" s="96" t="s">
        <v>18</v>
      </c>
      <c r="D244" s="73" t="s">
        <v>128</v>
      </c>
      <c r="E244" s="97">
        <v>24.92</v>
      </c>
      <c r="F244" s="120"/>
      <c r="G244" s="97">
        <f aca="true" t="shared" si="9" ref="G244:G258">E244*F244</f>
        <v>0</v>
      </c>
      <c r="H244" s="111"/>
      <c r="I244" s="107"/>
      <c r="J244" s="106">
        <v>0.181</v>
      </c>
      <c r="K244" s="106">
        <f aca="true" t="shared" si="10" ref="K244:K250">E244*J244</f>
        <v>4.5105200000000005</v>
      </c>
      <c r="L244" s="103"/>
    </row>
    <row r="245" spans="1:12" s="104" customFormat="1" ht="12" customHeight="1">
      <c r="A245" s="71">
        <v>2</v>
      </c>
      <c r="B245" s="71" t="s">
        <v>109</v>
      </c>
      <c r="C245" s="96" t="s">
        <v>110</v>
      </c>
      <c r="D245" s="73" t="s">
        <v>303</v>
      </c>
      <c r="E245" s="97">
        <v>43.33</v>
      </c>
      <c r="F245" s="120"/>
      <c r="G245" s="97">
        <f t="shared" si="9"/>
        <v>0</v>
      </c>
      <c r="H245" s="111"/>
      <c r="I245" s="107"/>
      <c r="J245" s="106">
        <v>0</v>
      </c>
      <c r="K245" s="106">
        <f t="shared" si="10"/>
        <v>0</v>
      </c>
      <c r="L245" s="103"/>
    </row>
    <row r="246" spans="1:12" s="104" customFormat="1" ht="12" customHeight="1">
      <c r="A246" s="71">
        <v>3</v>
      </c>
      <c r="B246" s="71" t="s">
        <v>354</v>
      </c>
      <c r="C246" s="78" t="s">
        <v>355</v>
      </c>
      <c r="D246" s="73" t="s">
        <v>305</v>
      </c>
      <c r="E246" s="97">
        <v>1.05</v>
      </c>
      <c r="F246" s="120"/>
      <c r="G246" s="97">
        <f>E246*F246</f>
        <v>0</v>
      </c>
      <c r="H246" s="111"/>
      <c r="I246" s="107"/>
      <c r="J246" s="106">
        <v>2.2</v>
      </c>
      <c r="K246" s="106">
        <f>E246*J246</f>
        <v>2.3100000000000005</v>
      </c>
      <c r="L246" s="103"/>
    </row>
    <row r="247" spans="1:12" s="104" customFormat="1" ht="24" customHeight="1">
      <c r="A247" s="71">
        <v>4</v>
      </c>
      <c r="B247" s="71" t="s">
        <v>24</v>
      </c>
      <c r="C247" s="78" t="s">
        <v>339</v>
      </c>
      <c r="D247" s="73" t="s">
        <v>128</v>
      </c>
      <c r="E247" s="97">
        <v>57.92</v>
      </c>
      <c r="F247" s="120"/>
      <c r="G247" s="97">
        <f t="shared" si="9"/>
        <v>0</v>
      </c>
      <c r="H247" s="111"/>
      <c r="I247" s="107"/>
      <c r="J247" s="106">
        <v>0.131</v>
      </c>
      <c r="K247" s="106">
        <f t="shared" si="10"/>
        <v>7.5875200000000005</v>
      </c>
      <c r="L247" s="103"/>
    </row>
    <row r="248" spans="1:12" s="104" customFormat="1" ht="12.75" customHeight="1">
      <c r="A248" s="71">
        <v>5</v>
      </c>
      <c r="B248" s="71" t="s">
        <v>93</v>
      </c>
      <c r="C248" s="78" t="s">
        <v>340</v>
      </c>
      <c r="D248" s="73" t="s">
        <v>128</v>
      </c>
      <c r="E248" s="97">
        <v>57.92</v>
      </c>
      <c r="F248" s="120"/>
      <c r="G248" s="97">
        <f t="shared" si="9"/>
        <v>0</v>
      </c>
      <c r="H248" s="111"/>
      <c r="I248" s="107"/>
      <c r="J248" s="106">
        <v>0.261</v>
      </c>
      <c r="K248" s="106">
        <f t="shared" si="10"/>
        <v>15.117120000000002</v>
      </c>
      <c r="L248" s="103"/>
    </row>
    <row r="249" spans="1:12" s="104" customFormat="1" ht="12" customHeight="1">
      <c r="A249" s="71">
        <v>6</v>
      </c>
      <c r="B249" s="71" t="s">
        <v>94</v>
      </c>
      <c r="C249" s="78" t="s">
        <v>341</v>
      </c>
      <c r="D249" s="73" t="s">
        <v>128</v>
      </c>
      <c r="E249" s="97">
        <v>86.89</v>
      </c>
      <c r="F249" s="120"/>
      <c r="G249" s="97">
        <f t="shared" si="9"/>
        <v>0</v>
      </c>
      <c r="H249" s="111"/>
      <c r="I249" s="107"/>
      <c r="J249" s="106">
        <v>0.055</v>
      </c>
      <c r="K249" s="106">
        <f t="shared" si="10"/>
        <v>4.77895</v>
      </c>
      <c r="L249" s="103"/>
    </row>
    <row r="250" spans="1:12" s="104" customFormat="1" ht="19.5" customHeight="1">
      <c r="A250" s="71">
        <v>7</v>
      </c>
      <c r="B250" s="71" t="s">
        <v>342</v>
      </c>
      <c r="C250" s="78" t="s">
        <v>343</v>
      </c>
      <c r="D250" s="73" t="s">
        <v>128</v>
      </c>
      <c r="E250" s="97">
        <v>96.35</v>
      </c>
      <c r="F250" s="120"/>
      <c r="G250" s="97">
        <f>E250*F250</f>
        <v>0</v>
      </c>
      <c r="H250" s="111"/>
      <c r="I250" s="107"/>
      <c r="J250" s="106">
        <v>0.005</v>
      </c>
      <c r="K250" s="106">
        <f t="shared" si="10"/>
        <v>0.48174999999999996</v>
      </c>
      <c r="L250" s="103"/>
    </row>
    <row r="251" spans="1:12" s="104" customFormat="1" ht="22.5" customHeight="1">
      <c r="A251" s="71">
        <v>8</v>
      </c>
      <c r="B251" s="71" t="s">
        <v>144</v>
      </c>
      <c r="C251" s="78" t="s">
        <v>238</v>
      </c>
      <c r="D251" s="73" t="s">
        <v>128</v>
      </c>
      <c r="E251" s="97">
        <v>760.29</v>
      </c>
      <c r="F251" s="120"/>
      <c r="G251" s="97">
        <f t="shared" si="9"/>
        <v>0</v>
      </c>
      <c r="H251" s="111"/>
      <c r="I251" s="107"/>
      <c r="J251" s="106">
        <v>0.005</v>
      </c>
      <c r="K251" s="106">
        <f>E251*J251</f>
        <v>3.80145</v>
      </c>
      <c r="L251" s="103"/>
    </row>
    <row r="252" spans="1:12" s="104" customFormat="1" ht="22.5" customHeight="1">
      <c r="A252" s="71">
        <v>9</v>
      </c>
      <c r="B252" s="71" t="s">
        <v>232</v>
      </c>
      <c r="C252" s="78" t="s">
        <v>292</v>
      </c>
      <c r="D252" s="73" t="s">
        <v>128</v>
      </c>
      <c r="E252" s="97">
        <v>118.68</v>
      </c>
      <c r="F252" s="120"/>
      <c r="G252" s="97">
        <f t="shared" si="9"/>
        <v>0</v>
      </c>
      <c r="H252" s="111"/>
      <c r="I252" s="107"/>
      <c r="J252" s="106">
        <v>0.059</v>
      </c>
      <c r="K252" s="106">
        <f>E252*J252</f>
        <v>7.00212</v>
      </c>
      <c r="L252" s="103"/>
    </row>
    <row r="253" spans="1:12" s="104" customFormat="1" ht="21.75" customHeight="1">
      <c r="A253" s="71">
        <v>10</v>
      </c>
      <c r="B253" s="112" t="s">
        <v>104</v>
      </c>
      <c r="C253" s="113" t="s">
        <v>105</v>
      </c>
      <c r="D253" s="114" t="s">
        <v>128</v>
      </c>
      <c r="E253" s="97">
        <v>118.68</v>
      </c>
      <c r="F253" s="120"/>
      <c r="G253" s="97">
        <f t="shared" si="9"/>
        <v>0</v>
      </c>
      <c r="H253" s="111"/>
      <c r="I253" s="107"/>
      <c r="J253" s="106">
        <v>0.089</v>
      </c>
      <c r="K253" s="106">
        <f>E253*J253</f>
        <v>10.56252</v>
      </c>
      <c r="L253" s="103"/>
    </row>
    <row r="254" spans="1:12" s="104" customFormat="1" ht="12" customHeight="1">
      <c r="A254" s="71">
        <v>11</v>
      </c>
      <c r="B254" s="112" t="s">
        <v>70</v>
      </c>
      <c r="C254" s="113" t="s">
        <v>71</v>
      </c>
      <c r="D254" s="114" t="s">
        <v>303</v>
      </c>
      <c r="E254" s="97">
        <v>115.52</v>
      </c>
      <c r="F254" s="120"/>
      <c r="G254" s="97">
        <f t="shared" si="9"/>
        <v>0</v>
      </c>
      <c r="H254" s="111"/>
      <c r="I254" s="107"/>
      <c r="J254" s="106">
        <v>0.00167</v>
      </c>
      <c r="K254" s="106">
        <f>E254*J254</f>
        <v>0.1929184</v>
      </c>
      <c r="L254" s="103"/>
    </row>
    <row r="255" spans="1:12" s="104" customFormat="1" ht="13.5" customHeight="1">
      <c r="A255" s="71">
        <v>12</v>
      </c>
      <c r="B255" s="112" t="s">
        <v>2</v>
      </c>
      <c r="C255" s="113" t="s">
        <v>21</v>
      </c>
      <c r="D255" s="114" t="s">
        <v>303</v>
      </c>
      <c r="E255" s="97">
        <v>42.8</v>
      </c>
      <c r="F255" s="120"/>
      <c r="G255" s="97">
        <f>E255*F255</f>
        <v>0</v>
      </c>
      <c r="H255" s="106">
        <v>0.004</v>
      </c>
      <c r="I255" s="106">
        <f>E255*H255</f>
        <v>0.1712</v>
      </c>
      <c r="J255" s="106"/>
      <c r="K255" s="106"/>
      <c r="L255" s="103"/>
    </row>
    <row r="256" spans="1:12" s="104" customFormat="1" ht="24" customHeight="1">
      <c r="A256" s="71">
        <v>13</v>
      </c>
      <c r="B256" s="112" t="s">
        <v>95</v>
      </c>
      <c r="C256" s="78" t="s">
        <v>77</v>
      </c>
      <c r="D256" s="73" t="s">
        <v>136</v>
      </c>
      <c r="E256" s="97">
        <f>I255</f>
        <v>0.1712</v>
      </c>
      <c r="F256" s="120"/>
      <c r="G256" s="97">
        <f t="shared" si="9"/>
        <v>0</v>
      </c>
      <c r="H256" s="111"/>
      <c r="I256" s="107"/>
      <c r="J256" s="106"/>
      <c r="K256" s="106"/>
      <c r="L256" s="103"/>
    </row>
    <row r="257" spans="1:12" s="104" customFormat="1" ht="26.25" customHeight="1">
      <c r="A257" s="71">
        <v>14</v>
      </c>
      <c r="B257" s="112" t="s">
        <v>228</v>
      </c>
      <c r="C257" s="113" t="s">
        <v>171</v>
      </c>
      <c r="D257" s="114" t="s">
        <v>278</v>
      </c>
      <c r="E257" s="97">
        <v>20</v>
      </c>
      <c r="F257" s="120"/>
      <c r="G257" s="97">
        <f t="shared" si="9"/>
        <v>0</v>
      </c>
      <c r="H257" s="111"/>
      <c r="I257" s="107"/>
      <c r="J257" s="106"/>
      <c r="K257" s="106"/>
      <c r="L257" s="103"/>
    </row>
    <row r="258" spans="1:12" s="104" customFormat="1" ht="22.5">
      <c r="A258" s="71">
        <v>15</v>
      </c>
      <c r="B258" s="71" t="s">
        <v>163</v>
      </c>
      <c r="C258" s="78" t="s">
        <v>58</v>
      </c>
      <c r="D258" s="73" t="s">
        <v>136</v>
      </c>
      <c r="E258" s="97">
        <f>K263</f>
        <v>56.3448684</v>
      </c>
      <c r="F258" s="120"/>
      <c r="G258" s="97">
        <f t="shared" si="9"/>
        <v>0</v>
      </c>
      <c r="H258" s="111"/>
      <c r="I258" s="107"/>
      <c r="J258" s="106"/>
      <c r="K258" s="106"/>
      <c r="L258" s="103"/>
    </row>
    <row r="259" spans="1:12" s="104" customFormat="1" ht="12.75" customHeight="1">
      <c r="A259" s="71">
        <v>16</v>
      </c>
      <c r="B259" s="71" t="s">
        <v>145</v>
      </c>
      <c r="C259" s="78" t="s">
        <v>54</v>
      </c>
      <c r="D259" s="73" t="s">
        <v>136</v>
      </c>
      <c r="E259" s="97">
        <f>K263</f>
        <v>56.3448684</v>
      </c>
      <c r="F259" s="120"/>
      <c r="G259" s="97">
        <f>E259*F259</f>
        <v>0</v>
      </c>
      <c r="H259" s="111"/>
      <c r="I259" s="107"/>
      <c r="J259" s="106"/>
      <c r="K259" s="106"/>
      <c r="L259" s="103"/>
    </row>
    <row r="260" spans="1:12" s="104" customFormat="1" ht="12.75" customHeight="1">
      <c r="A260" s="71">
        <v>17</v>
      </c>
      <c r="B260" s="71" t="s">
        <v>146</v>
      </c>
      <c r="C260" s="78" t="s">
        <v>55</v>
      </c>
      <c r="D260" s="73" t="s">
        <v>136</v>
      </c>
      <c r="E260" s="97">
        <f>E259*15</f>
        <v>845.173026</v>
      </c>
      <c r="F260" s="120"/>
      <c r="G260" s="97">
        <f>E260*F260</f>
        <v>0</v>
      </c>
      <c r="H260" s="111"/>
      <c r="I260" s="107"/>
      <c r="J260" s="106"/>
      <c r="K260" s="106"/>
      <c r="L260" s="103"/>
    </row>
    <row r="261" spans="1:12" s="104" customFormat="1" ht="15.75" customHeight="1">
      <c r="A261" s="71">
        <v>18</v>
      </c>
      <c r="B261" s="71" t="s">
        <v>59</v>
      </c>
      <c r="C261" s="78" t="s">
        <v>188</v>
      </c>
      <c r="D261" s="73" t="s">
        <v>136</v>
      </c>
      <c r="E261" s="97">
        <f>E259</f>
        <v>56.3448684</v>
      </c>
      <c r="F261" s="120"/>
      <c r="G261" s="97">
        <f>E261*F261</f>
        <v>0</v>
      </c>
      <c r="H261" s="111"/>
      <c r="I261" s="107"/>
      <c r="J261" s="106"/>
      <c r="K261" s="106"/>
      <c r="L261" s="103"/>
    </row>
    <row r="262" spans="1:12" s="104" customFormat="1" ht="10.5" customHeight="1">
      <c r="A262" s="71"/>
      <c r="B262" s="71"/>
      <c r="C262" s="78"/>
      <c r="D262" s="73"/>
      <c r="E262" s="97"/>
      <c r="F262" s="120"/>
      <c r="G262" s="97"/>
      <c r="H262" s="111"/>
      <c r="I262" s="107"/>
      <c r="J262" s="106"/>
      <c r="K262" s="106"/>
      <c r="L262" s="103"/>
    </row>
    <row r="263" spans="1:12" s="104" customFormat="1" ht="12" customHeight="1">
      <c r="A263" s="71">
        <f>A242</f>
        <v>96</v>
      </c>
      <c r="B263" s="71"/>
      <c r="C263" s="78" t="str">
        <f>C242</f>
        <v>Bourání</v>
      </c>
      <c r="D263" s="73" t="s">
        <v>300</v>
      </c>
      <c r="E263" s="97"/>
      <c r="F263" s="120"/>
      <c r="G263" s="97">
        <f>SUM(G244:G261)</f>
        <v>0</v>
      </c>
      <c r="H263" s="111"/>
      <c r="I263" s="97">
        <f>SUM(I244:I261)</f>
        <v>0.1712</v>
      </c>
      <c r="J263" s="106"/>
      <c r="K263" s="106">
        <f>SUM(K244:K261)</f>
        <v>56.3448684</v>
      </c>
      <c r="L263" s="103"/>
    </row>
    <row r="264" spans="1:12" s="104" customFormat="1" ht="14.25" customHeight="1">
      <c r="A264" s="71"/>
      <c r="B264" s="71"/>
      <c r="C264" s="78"/>
      <c r="D264" s="73"/>
      <c r="E264" s="97"/>
      <c r="F264" s="120"/>
      <c r="G264" s="97"/>
      <c r="H264" s="105"/>
      <c r="I264" s="106"/>
      <c r="J264" s="107"/>
      <c r="K264" s="107"/>
      <c r="L264" s="103"/>
    </row>
    <row r="265" spans="1:12" s="104" customFormat="1" ht="14.25" customHeight="1">
      <c r="A265" s="71"/>
      <c r="B265" s="71"/>
      <c r="C265" s="78"/>
      <c r="D265" s="73"/>
      <c r="E265" s="97"/>
      <c r="F265" s="120"/>
      <c r="G265" s="97"/>
      <c r="H265" s="98"/>
      <c r="I265" s="99"/>
      <c r="J265" s="102"/>
      <c r="K265" s="102"/>
      <c r="L265" s="103"/>
    </row>
    <row r="266" spans="1:12" s="104" customFormat="1" ht="14.25" customHeight="1">
      <c r="A266" s="71">
        <v>99</v>
      </c>
      <c r="B266" s="71"/>
      <c r="C266" s="78" t="s">
        <v>302</v>
      </c>
      <c r="D266" s="73"/>
      <c r="E266" s="97"/>
      <c r="F266" s="120"/>
      <c r="G266" s="97"/>
      <c r="H266" s="98"/>
      <c r="I266" s="99"/>
      <c r="J266" s="102"/>
      <c r="K266" s="102"/>
      <c r="L266" s="103"/>
    </row>
    <row r="267" spans="1:12" s="104" customFormat="1" ht="14.25" customHeight="1">
      <c r="A267" s="71"/>
      <c r="B267" s="71"/>
      <c r="C267" s="78"/>
      <c r="D267" s="73"/>
      <c r="E267" s="97"/>
      <c r="F267" s="120"/>
      <c r="G267" s="97"/>
      <c r="H267" s="98"/>
      <c r="I267" s="98"/>
      <c r="J267" s="115"/>
      <c r="K267" s="115"/>
      <c r="L267" s="103"/>
    </row>
    <row r="268" spans="1:12" s="104" customFormat="1" ht="21" customHeight="1">
      <c r="A268" s="71">
        <v>1</v>
      </c>
      <c r="B268" s="71" t="s">
        <v>22</v>
      </c>
      <c r="C268" s="78" t="s">
        <v>173</v>
      </c>
      <c r="D268" s="73" t="s">
        <v>136</v>
      </c>
      <c r="E268" s="97">
        <f>I239+I215+I174+I157+I146+I263</f>
        <v>87.9720561</v>
      </c>
      <c r="F268" s="120"/>
      <c r="G268" s="97">
        <f>E268*F268</f>
        <v>0</v>
      </c>
      <c r="H268" s="98"/>
      <c r="I268" s="98"/>
      <c r="J268" s="115"/>
      <c r="K268" s="115"/>
      <c r="L268" s="103"/>
    </row>
    <row r="269" spans="1:12" s="104" customFormat="1" ht="14.25" customHeight="1">
      <c r="A269" s="71"/>
      <c r="B269" s="71"/>
      <c r="C269" s="78"/>
      <c r="D269" s="73"/>
      <c r="E269" s="97"/>
      <c r="F269" s="120"/>
      <c r="G269" s="97"/>
      <c r="H269" s="98"/>
      <c r="I269" s="98"/>
      <c r="J269" s="115"/>
      <c r="K269" s="115"/>
      <c r="L269" s="103"/>
    </row>
    <row r="270" spans="1:12" s="104" customFormat="1" ht="14.25" customHeight="1">
      <c r="A270" s="71">
        <f>A266</f>
        <v>99</v>
      </c>
      <c r="B270" s="71"/>
      <c r="C270" s="78" t="str">
        <f>C266</f>
        <v>Přesun hmot</v>
      </c>
      <c r="D270" s="73" t="s">
        <v>300</v>
      </c>
      <c r="E270" s="97"/>
      <c r="F270" s="120"/>
      <c r="G270" s="97">
        <f>SUM(G268:G268)</f>
        <v>0</v>
      </c>
      <c r="H270" s="98"/>
      <c r="I270" s="98"/>
      <c r="J270" s="115"/>
      <c r="K270" s="115"/>
      <c r="L270" s="103"/>
    </row>
    <row r="271" spans="1:12" s="104" customFormat="1" ht="14.25" customHeight="1">
      <c r="A271" s="71"/>
      <c r="B271" s="71"/>
      <c r="C271" s="78"/>
      <c r="D271" s="73"/>
      <c r="E271" s="97"/>
      <c r="F271" s="120"/>
      <c r="G271" s="97"/>
      <c r="H271" s="98"/>
      <c r="I271" s="98"/>
      <c r="J271" s="115"/>
      <c r="K271" s="115"/>
      <c r="L271" s="103"/>
    </row>
    <row r="272" spans="1:12" s="104" customFormat="1" ht="14.25" customHeight="1">
      <c r="A272" s="71"/>
      <c r="B272" s="71"/>
      <c r="C272" s="78"/>
      <c r="D272" s="73"/>
      <c r="E272" s="97"/>
      <c r="F272" s="120"/>
      <c r="G272" s="97"/>
      <c r="H272" s="98"/>
      <c r="I272" s="98"/>
      <c r="J272" s="115"/>
      <c r="K272" s="115"/>
      <c r="L272" s="103"/>
    </row>
    <row r="273" spans="1:12" s="104" customFormat="1" ht="13.5" customHeight="1">
      <c r="A273" s="71">
        <v>711</v>
      </c>
      <c r="B273" s="71"/>
      <c r="C273" s="78" t="s">
        <v>56</v>
      </c>
      <c r="D273" s="73"/>
      <c r="E273" s="97"/>
      <c r="F273" s="120"/>
      <c r="G273" s="97"/>
      <c r="H273" s="98"/>
      <c r="I273" s="98"/>
      <c r="J273" s="115"/>
      <c r="K273" s="115"/>
      <c r="L273" s="101"/>
    </row>
    <row r="274" spans="1:12" s="104" customFormat="1" ht="13.5" customHeight="1">
      <c r="A274" s="71"/>
      <c r="B274" s="71"/>
      <c r="C274" s="78"/>
      <c r="D274" s="73"/>
      <c r="E274" s="97"/>
      <c r="F274" s="120"/>
      <c r="G274" s="97"/>
      <c r="H274" s="98"/>
      <c r="I274" s="98"/>
      <c r="J274" s="115"/>
      <c r="K274" s="115"/>
      <c r="L274" s="103"/>
    </row>
    <row r="275" spans="1:12" s="104" customFormat="1" ht="13.5" customHeight="1">
      <c r="A275" s="71">
        <v>1</v>
      </c>
      <c r="B275" s="71" t="s">
        <v>189</v>
      </c>
      <c r="C275" s="96" t="s">
        <v>190</v>
      </c>
      <c r="D275" s="122" t="s">
        <v>128</v>
      </c>
      <c r="E275" s="74">
        <v>86.89</v>
      </c>
      <c r="F275" s="125"/>
      <c r="G275" s="74">
        <f>E275*F275</f>
        <v>0</v>
      </c>
      <c r="H275" s="98"/>
      <c r="I275" s="98"/>
      <c r="J275" s="115"/>
      <c r="K275" s="115"/>
      <c r="L275" s="103"/>
    </row>
    <row r="276" spans="1:12" s="104" customFormat="1" ht="13.5" customHeight="1">
      <c r="A276" s="71">
        <v>2</v>
      </c>
      <c r="B276" s="71" t="s">
        <v>57</v>
      </c>
      <c r="C276" s="96" t="s">
        <v>201</v>
      </c>
      <c r="D276" s="122" t="s">
        <v>136</v>
      </c>
      <c r="E276" s="74">
        <v>0.022</v>
      </c>
      <c r="F276" s="120"/>
      <c r="G276" s="74">
        <f>E276*F276</f>
        <v>0</v>
      </c>
      <c r="H276" s="98"/>
      <c r="I276" s="98"/>
      <c r="J276" s="115"/>
      <c r="K276" s="115"/>
      <c r="L276" s="103"/>
    </row>
    <row r="277" spans="1:12" s="104" customFormat="1" ht="13.5" customHeight="1">
      <c r="A277" s="71">
        <v>3</v>
      </c>
      <c r="B277" s="71" t="s">
        <v>35</v>
      </c>
      <c r="C277" s="96" t="s">
        <v>36</v>
      </c>
      <c r="D277" s="122" t="s">
        <v>128</v>
      </c>
      <c r="E277" s="74">
        <v>86.89</v>
      </c>
      <c r="F277" s="125"/>
      <c r="G277" s="74">
        <f>E277*F277</f>
        <v>0</v>
      </c>
      <c r="H277" s="98"/>
      <c r="I277" s="98"/>
      <c r="J277" s="115"/>
      <c r="K277" s="115"/>
      <c r="L277" s="103"/>
    </row>
    <row r="278" spans="1:12" s="104" customFormat="1" ht="26.25" customHeight="1">
      <c r="A278" s="71">
        <v>4</v>
      </c>
      <c r="B278" s="71" t="s">
        <v>37</v>
      </c>
      <c r="C278" s="96" t="s">
        <v>170</v>
      </c>
      <c r="D278" s="122" t="s">
        <v>128</v>
      </c>
      <c r="E278" s="126">
        <v>104.27</v>
      </c>
      <c r="F278" s="162"/>
      <c r="G278" s="74">
        <f>E278*F278</f>
        <v>0</v>
      </c>
      <c r="H278" s="98"/>
      <c r="I278" s="98"/>
      <c r="J278" s="115"/>
      <c r="K278" s="115"/>
      <c r="L278" s="103"/>
    </row>
    <row r="279" spans="1:12" s="104" customFormat="1" ht="12" customHeight="1">
      <c r="A279" s="71">
        <v>5</v>
      </c>
      <c r="B279" s="71" t="s">
        <v>231</v>
      </c>
      <c r="C279" s="78" t="s">
        <v>208</v>
      </c>
      <c r="D279" s="73" t="s">
        <v>301</v>
      </c>
      <c r="E279" s="116">
        <f>SUM(G275:G278)</f>
        <v>0</v>
      </c>
      <c r="F279" s="120"/>
      <c r="G279" s="97">
        <f>E279*F279*0.01</f>
        <v>0</v>
      </c>
      <c r="H279" s="98"/>
      <c r="I279" s="98"/>
      <c r="J279" s="115"/>
      <c r="K279" s="115"/>
      <c r="L279" s="103"/>
    </row>
    <row r="280" spans="1:12" s="104" customFormat="1" ht="12.75" customHeight="1">
      <c r="A280" s="71"/>
      <c r="B280" s="71"/>
      <c r="C280" s="78"/>
      <c r="D280" s="73"/>
      <c r="E280" s="97"/>
      <c r="F280" s="120"/>
      <c r="G280" s="97"/>
      <c r="H280" s="98"/>
      <c r="I280" s="98"/>
      <c r="J280" s="115"/>
      <c r="K280" s="115"/>
      <c r="L280" s="103"/>
    </row>
    <row r="281" spans="1:12" s="104" customFormat="1" ht="12.75" customHeight="1">
      <c r="A281" s="71">
        <f>A273</f>
        <v>711</v>
      </c>
      <c r="B281" s="71"/>
      <c r="C281" s="78" t="str">
        <f>C273</f>
        <v>Izolace proti vodě</v>
      </c>
      <c r="D281" s="73" t="s">
        <v>300</v>
      </c>
      <c r="E281" s="97"/>
      <c r="F281" s="120"/>
      <c r="G281" s="97">
        <f>SUM(G275:G280)</f>
        <v>0</v>
      </c>
      <c r="H281" s="98"/>
      <c r="I281" s="98"/>
      <c r="J281" s="115"/>
      <c r="K281" s="115"/>
      <c r="L281" s="103"/>
    </row>
    <row r="282" spans="1:12" s="104" customFormat="1" ht="14.25" customHeight="1">
      <c r="A282" s="71" t="s">
        <v>295</v>
      </c>
      <c r="B282" s="71"/>
      <c r="C282" s="78" t="s">
        <v>295</v>
      </c>
      <c r="D282" s="73"/>
      <c r="E282" s="97"/>
      <c r="F282" s="120"/>
      <c r="G282" s="97"/>
      <c r="H282" s="98"/>
      <c r="I282" s="98"/>
      <c r="J282" s="115"/>
      <c r="K282" s="115"/>
      <c r="L282" s="103"/>
    </row>
    <row r="283" spans="1:12" s="104" customFormat="1" ht="14.25" customHeight="1">
      <c r="A283" s="71"/>
      <c r="B283" s="71"/>
      <c r="C283" s="78"/>
      <c r="D283" s="73"/>
      <c r="E283" s="97"/>
      <c r="F283" s="120"/>
      <c r="G283" s="97"/>
      <c r="H283" s="98"/>
      <c r="I283" s="98"/>
      <c r="J283" s="115"/>
      <c r="K283" s="115"/>
      <c r="L283" s="103"/>
    </row>
    <row r="284" spans="1:13" s="104" customFormat="1" ht="14.25" customHeight="1">
      <c r="A284" s="71"/>
      <c r="B284" s="71"/>
      <c r="C284" s="141"/>
      <c r="D284" s="73"/>
      <c r="E284" s="139"/>
      <c r="F284" s="163"/>
      <c r="G284" s="139"/>
      <c r="H284" s="138"/>
      <c r="I284" s="127"/>
      <c r="J284" s="128"/>
      <c r="K284" s="128"/>
      <c r="L284" s="129"/>
      <c r="M284" s="130"/>
    </row>
    <row r="285" spans="1:13" s="104" customFormat="1" ht="14.25" customHeight="1">
      <c r="A285" s="71">
        <v>741</v>
      </c>
      <c r="B285" s="71"/>
      <c r="C285" s="141" t="s">
        <v>28</v>
      </c>
      <c r="D285" s="73"/>
      <c r="E285" s="139"/>
      <c r="F285" s="163"/>
      <c r="G285" s="139"/>
      <c r="H285" s="138"/>
      <c r="I285" s="127"/>
      <c r="J285" s="128"/>
      <c r="K285" s="128"/>
      <c r="L285" s="129"/>
      <c r="M285" s="130"/>
    </row>
    <row r="286" spans="1:13" s="104" customFormat="1" ht="14.25" customHeight="1">
      <c r="A286" s="71"/>
      <c r="B286" s="71"/>
      <c r="C286" s="141"/>
      <c r="D286" s="73"/>
      <c r="E286" s="139"/>
      <c r="F286" s="163"/>
      <c r="G286" s="139"/>
      <c r="H286" s="138"/>
      <c r="I286" s="127"/>
      <c r="J286" s="128"/>
      <c r="K286" s="128"/>
      <c r="L286" s="129"/>
      <c r="M286" s="130"/>
    </row>
    <row r="287" spans="1:13" s="104" customFormat="1" ht="23.25" customHeight="1">
      <c r="A287" s="71">
        <v>1</v>
      </c>
      <c r="B287" s="71" t="s">
        <v>44</v>
      </c>
      <c r="C287" s="78" t="s">
        <v>19</v>
      </c>
      <c r="D287" s="73" t="s">
        <v>39</v>
      </c>
      <c r="E287" s="97">
        <v>1</v>
      </c>
      <c r="F287" s="97"/>
      <c r="G287" s="74">
        <f>E287*F287</f>
        <v>0</v>
      </c>
      <c r="H287" s="138"/>
      <c r="I287" s="127"/>
      <c r="J287" s="128"/>
      <c r="K287" s="128"/>
      <c r="L287" s="129"/>
      <c r="M287" s="130"/>
    </row>
    <row r="288" spans="1:13" s="104" customFormat="1" ht="12" customHeight="1">
      <c r="A288" s="71">
        <v>2</v>
      </c>
      <c r="B288" s="71" t="s">
        <v>45</v>
      </c>
      <c r="C288" s="78" t="s">
        <v>20</v>
      </c>
      <c r="D288" s="73" t="s">
        <v>39</v>
      </c>
      <c r="E288" s="97">
        <v>1</v>
      </c>
      <c r="F288" s="97"/>
      <c r="G288" s="97">
        <f>E288*F288</f>
        <v>0</v>
      </c>
      <c r="H288" s="138"/>
      <c r="I288" s="127"/>
      <c r="J288" s="128"/>
      <c r="K288" s="128"/>
      <c r="L288" s="129"/>
      <c r="M288" s="130"/>
    </row>
    <row r="289" spans="1:13" s="104" customFormat="1" ht="23.25" customHeight="1">
      <c r="A289" s="71">
        <v>3</v>
      </c>
      <c r="B289" s="71" t="s">
        <v>46</v>
      </c>
      <c r="C289" s="78" t="s">
        <v>361</v>
      </c>
      <c r="D289" s="73" t="s">
        <v>39</v>
      </c>
      <c r="E289" s="74">
        <v>1</v>
      </c>
      <c r="F289" s="74"/>
      <c r="G289" s="74">
        <f>E289*F289</f>
        <v>0</v>
      </c>
      <c r="H289" s="138"/>
      <c r="I289" s="127"/>
      <c r="J289" s="128"/>
      <c r="K289" s="128"/>
      <c r="L289" s="129"/>
      <c r="M289" s="130"/>
    </row>
    <row r="290" spans="1:13" s="104" customFormat="1" ht="14.25" customHeight="1">
      <c r="A290" s="71"/>
      <c r="B290" s="71"/>
      <c r="C290" s="141"/>
      <c r="D290" s="73"/>
      <c r="E290" s="139"/>
      <c r="F290" s="163"/>
      <c r="G290" s="139"/>
      <c r="H290" s="138"/>
      <c r="I290" s="127"/>
      <c r="J290" s="128"/>
      <c r="K290" s="128"/>
      <c r="L290" s="129"/>
      <c r="M290" s="130"/>
    </row>
    <row r="291" spans="1:13" s="104" customFormat="1" ht="14.25" customHeight="1">
      <c r="A291" s="71">
        <f>A285</f>
        <v>741</v>
      </c>
      <c r="B291" s="71"/>
      <c r="C291" s="141" t="str">
        <f>C285</f>
        <v>Elektromontážní práce - Silnoproud</v>
      </c>
      <c r="D291" s="73" t="s">
        <v>300</v>
      </c>
      <c r="E291" s="139"/>
      <c r="F291" s="163"/>
      <c r="G291" s="139">
        <f>SUM(G287:G290)</f>
        <v>0</v>
      </c>
      <c r="H291" s="138"/>
      <c r="I291" s="127"/>
      <c r="J291" s="128"/>
      <c r="K291" s="128"/>
      <c r="L291" s="129"/>
      <c r="M291" s="130"/>
    </row>
    <row r="292" spans="1:12" s="104" customFormat="1" ht="14.25" customHeight="1">
      <c r="A292" s="71"/>
      <c r="B292" s="71"/>
      <c r="C292" s="78"/>
      <c r="D292" s="73"/>
      <c r="E292" s="97"/>
      <c r="F292" s="163"/>
      <c r="G292" s="139"/>
      <c r="H292" s="140"/>
      <c r="I292" s="98"/>
      <c r="J292" s="115"/>
      <c r="K292" s="115"/>
      <c r="L292" s="103"/>
    </row>
    <row r="293" spans="1:12" s="104" customFormat="1" ht="13.5" customHeight="1">
      <c r="A293" s="71"/>
      <c r="B293" s="71"/>
      <c r="C293" s="78"/>
      <c r="D293" s="73"/>
      <c r="E293" s="97"/>
      <c r="F293" s="120"/>
      <c r="G293" s="97"/>
      <c r="H293" s="98"/>
      <c r="I293" s="108"/>
      <c r="J293" s="24"/>
      <c r="K293" s="24"/>
      <c r="L293" s="103"/>
    </row>
    <row r="294" spans="1:12" s="104" customFormat="1" ht="13.5" customHeight="1">
      <c r="A294" s="71"/>
      <c r="B294" s="71"/>
      <c r="C294" s="78"/>
      <c r="D294" s="73"/>
      <c r="E294" s="97"/>
      <c r="F294" s="120"/>
      <c r="G294" s="97"/>
      <c r="H294" s="98"/>
      <c r="I294" s="108"/>
      <c r="J294" s="24"/>
      <c r="K294" s="24"/>
      <c r="L294" s="103"/>
    </row>
    <row r="295" spans="1:12" s="104" customFormat="1" ht="12.75" customHeight="1">
      <c r="A295" s="71">
        <v>764</v>
      </c>
      <c r="B295" s="71"/>
      <c r="C295" s="78" t="s">
        <v>344</v>
      </c>
      <c r="D295" s="73"/>
      <c r="E295" s="97"/>
      <c r="F295" s="120"/>
      <c r="G295" s="97"/>
      <c r="H295" s="98"/>
      <c r="I295" s="108"/>
      <c r="J295" s="24"/>
      <c r="K295" s="24"/>
      <c r="L295" s="101"/>
    </row>
    <row r="296" spans="1:12" s="104" customFormat="1" ht="14.25" customHeight="1">
      <c r="A296" s="71"/>
      <c r="B296" s="71"/>
      <c r="C296" s="78"/>
      <c r="D296" s="73"/>
      <c r="E296" s="97"/>
      <c r="F296" s="120"/>
      <c r="G296" s="97"/>
      <c r="H296" s="98"/>
      <c r="I296" s="108"/>
      <c r="J296" s="24"/>
      <c r="K296" s="24"/>
      <c r="L296" s="103"/>
    </row>
    <row r="297" spans="1:12" s="104" customFormat="1" ht="14.25" customHeight="1">
      <c r="A297" s="71">
        <v>1</v>
      </c>
      <c r="B297" s="71" t="s">
        <v>61</v>
      </c>
      <c r="C297" s="78" t="s">
        <v>346</v>
      </c>
      <c r="D297" s="73" t="s">
        <v>303</v>
      </c>
      <c r="E297" s="97">
        <v>96.42</v>
      </c>
      <c r="F297" s="120"/>
      <c r="G297" s="97">
        <f aca="true" t="shared" si="11" ref="G297:G302">E297*F297</f>
        <v>0</v>
      </c>
      <c r="H297" s="98"/>
      <c r="I297" s="108"/>
      <c r="J297" s="24"/>
      <c r="K297" s="24"/>
      <c r="L297" s="103"/>
    </row>
    <row r="298" spans="1:12" s="104" customFormat="1" ht="12.75" customHeight="1">
      <c r="A298" s="71">
        <v>2</v>
      </c>
      <c r="B298" s="71" t="s">
        <v>62</v>
      </c>
      <c r="C298" s="78" t="s">
        <v>345</v>
      </c>
      <c r="D298" s="73" t="s">
        <v>303</v>
      </c>
      <c r="E298" s="97">
        <v>19.1</v>
      </c>
      <c r="F298" s="120"/>
      <c r="G298" s="97">
        <f t="shared" si="11"/>
        <v>0</v>
      </c>
      <c r="H298" s="98"/>
      <c r="I298" s="108"/>
      <c r="J298" s="24"/>
      <c r="K298" s="24"/>
      <c r="L298" s="103"/>
    </row>
    <row r="299" spans="1:12" s="104" customFormat="1" ht="22.5" customHeight="1">
      <c r="A299" s="71">
        <v>3</v>
      </c>
      <c r="B299" s="71" t="s">
        <v>63</v>
      </c>
      <c r="C299" s="78" t="s">
        <v>347</v>
      </c>
      <c r="D299" s="73" t="s">
        <v>303</v>
      </c>
      <c r="E299" s="97">
        <v>42.8</v>
      </c>
      <c r="F299" s="120"/>
      <c r="G299" s="97">
        <f t="shared" si="11"/>
        <v>0</v>
      </c>
      <c r="H299" s="98"/>
      <c r="I299" s="108"/>
      <c r="J299" s="24"/>
      <c r="K299" s="24"/>
      <c r="L299" s="103"/>
    </row>
    <row r="300" spans="1:12" s="104" customFormat="1" ht="13.5" customHeight="1">
      <c r="A300" s="71">
        <v>4</v>
      </c>
      <c r="B300" s="71" t="s">
        <v>64</v>
      </c>
      <c r="C300" s="78" t="s">
        <v>348</v>
      </c>
      <c r="D300" s="73" t="s">
        <v>137</v>
      </c>
      <c r="E300" s="97">
        <v>4</v>
      </c>
      <c r="F300" s="120"/>
      <c r="G300" s="97">
        <f t="shared" si="11"/>
        <v>0</v>
      </c>
      <c r="H300" s="98"/>
      <c r="I300" s="108"/>
      <c r="J300" s="24"/>
      <c r="K300" s="24"/>
      <c r="L300" s="103"/>
    </row>
    <row r="301" spans="1:12" s="104" customFormat="1" ht="21.75" customHeight="1">
      <c r="A301" s="71">
        <v>5</v>
      </c>
      <c r="B301" s="71" t="s">
        <v>65</v>
      </c>
      <c r="C301" s="78" t="s">
        <v>265</v>
      </c>
      <c r="D301" s="73" t="s">
        <v>137</v>
      </c>
      <c r="E301" s="97">
        <v>4</v>
      </c>
      <c r="F301" s="120"/>
      <c r="G301" s="97">
        <f t="shared" si="11"/>
        <v>0</v>
      </c>
      <c r="H301" s="98"/>
      <c r="I301" s="108"/>
      <c r="J301" s="24"/>
      <c r="K301" s="24"/>
      <c r="L301" s="103"/>
    </row>
    <row r="302" spans="1:12" s="104" customFormat="1" ht="21.75" customHeight="1">
      <c r="A302" s="71">
        <v>6</v>
      </c>
      <c r="B302" s="71" t="s">
        <v>66</v>
      </c>
      <c r="C302" s="78" t="s">
        <v>106</v>
      </c>
      <c r="D302" s="73" t="s">
        <v>137</v>
      </c>
      <c r="E302" s="97">
        <v>4</v>
      </c>
      <c r="F302" s="120"/>
      <c r="G302" s="97">
        <f t="shared" si="11"/>
        <v>0</v>
      </c>
      <c r="H302" s="98"/>
      <c r="I302" s="108"/>
      <c r="J302" s="24"/>
      <c r="K302" s="24"/>
      <c r="L302" s="103"/>
    </row>
    <row r="303" spans="1:12" s="104" customFormat="1" ht="21.75" customHeight="1">
      <c r="A303" s="71">
        <v>7</v>
      </c>
      <c r="B303" s="71" t="s">
        <v>100</v>
      </c>
      <c r="C303" s="78" t="s">
        <v>101</v>
      </c>
      <c r="D303" s="73" t="s">
        <v>301</v>
      </c>
      <c r="E303" s="116">
        <f>SUM(G297:G302)</f>
        <v>0</v>
      </c>
      <c r="F303" s="120"/>
      <c r="G303" s="97">
        <f>E303*F303*0.01</f>
        <v>0</v>
      </c>
      <c r="H303" s="98"/>
      <c r="I303" s="108"/>
      <c r="J303" s="24"/>
      <c r="K303" s="24"/>
      <c r="L303" s="103"/>
    </row>
    <row r="304" spans="1:12" s="104" customFormat="1" ht="12.75" customHeight="1">
      <c r="A304" s="71"/>
      <c r="B304" s="71"/>
      <c r="C304" s="78"/>
      <c r="D304" s="73"/>
      <c r="E304" s="97"/>
      <c r="F304" s="120"/>
      <c r="G304" s="97"/>
      <c r="H304" s="98"/>
      <c r="I304" s="108"/>
      <c r="J304" s="24"/>
      <c r="K304" s="24"/>
      <c r="L304" s="103"/>
    </row>
    <row r="305" spans="1:12" s="104" customFormat="1" ht="12.75" customHeight="1">
      <c r="A305" s="71">
        <f>A295</f>
        <v>764</v>
      </c>
      <c r="B305" s="71"/>
      <c r="C305" s="78" t="str">
        <f>C295</f>
        <v>Konstrukce klempířské hliníkový plech dle PD</v>
      </c>
      <c r="D305" s="73" t="s">
        <v>300</v>
      </c>
      <c r="E305" s="97"/>
      <c r="F305" s="120"/>
      <c r="G305" s="97">
        <f>SUM(G297:G304)</f>
        <v>0</v>
      </c>
      <c r="H305" s="98"/>
      <c r="I305" s="108"/>
      <c r="J305" s="24"/>
      <c r="K305" s="24"/>
      <c r="L305" s="103"/>
    </row>
    <row r="306" spans="1:12" s="104" customFormat="1" ht="14.25" customHeight="1">
      <c r="A306" s="71"/>
      <c r="B306" s="71"/>
      <c r="C306" s="78"/>
      <c r="D306" s="73"/>
      <c r="E306" s="97"/>
      <c r="F306" s="120"/>
      <c r="G306" s="97"/>
      <c r="H306" s="98"/>
      <c r="I306" s="108"/>
      <c r="J306" s="24"/>
      <c r="K306" s="24"/>
      <c r="L306" s="103"/>
    </row>
    <row r="307" spans="1:12" s="104" customFormat="1" ht="14.25" customHeight="1">
      <c r="A307" s="71"/>
      <c r="B307" s="71"/>
      <c r="C307" s="78"/>
      <c r="D307" s="73"/>
      <c r="E307" s="97"/>
      <c r="F307" s="120"/>
      <c r="G307" s="97"/>
      <c r="H307" s="98"/>
      <c r="I307" s="108"/>
      <c r="J307" s="24"/>
      <c r="K307" s="24"/>
      <c r="L307" s="103"/>
    </row>
    <row r="308" spans="1:12" s="104" customFormat="1" ht="14.25" customHeight="1">
      <c r="A308" s="71"/>
      <c r="B308" s="71"/>
      <c r="C308" s="78"/>
      <c r="D308" s="73"/>
      <c r="E308" s="97"/>
      <c r="F308" s="120"/>
      <c r="G308" s="97"/>
      <c r="H308" s="98"/>
      <c r="I308" s="108"/>
      <c r="J308" s="24"/>
      <c r="K308" s="24"/>
      <c r="L308" s="103"/>
    </row>
    <row r="309" spans="1:12" s="104" customFormat="1" ht="11.25" customHeight="1">
      <c r="A309" s="71">
        <v>767</v>
      </c>
      <c r="B309" s="71"/>
      <c r="C309" s="78" t="s">
        <v>47</v>
      </c>
      <c r="D309" s="73"/>
      <c r="E309" s="97"/>
      <c r="F309" s="120"/>
      <c r="G309" s="97"/>
      <c r="H309" s="98"/>
      <c r="I309" s="108"/>
      <c r="J309" s="24"/>
      <c r="K309" s="24"/>
      <c r="L309" s="101"/>
    </row>
    <row r="310" spans="1:12" s="104" customFormat="1" ht="11.25" customHeight="1">
      <c r="A310" s="71"/>
      <c r="B310" s="71"/>
      <c r="C310" s="78"/>
      <c r="D310" s="73"/>
      <c r="E310" s="97"/>
      <c r="F310" s="120"/>
      <c r="G310" s="97"/>
      <c r="H310" s="98"/>
      <c r="I310" s="108"/>
      <c r="J310" s="24"/>
      <c r="K310" s="24"/>
      <c r="L310" s="103"/>
    </row>
    <row r="311" spans="1:12" s="104" customFormat="1" ht="23.25" customHeight="1">
      <c r="A311" s="71">
        <v>1</v>
      </c>
      <c r="B311" s="71" t="s">
        <v>229</v>
      </c>
      <c r="C311" s="78" t="s">
        <v>349</v>
      </c>
      <c r="D311" s="73" t="s">
        <v>39</v>
      </c>
      <c r="E311" s="97">
        <v>12</v>
      </c>
      <c r="F311" s="120"/>
      <c r="G311" s="97">
        <f>E311*F311</f>
        <v>0</v>
      </c>
      <c r="H311" s="98"/>
      <c r="I311" s="108"/>
      <c r="J311" s="24"/>
      <c r="K311" s="24"/>
      <c r="L311" s="103"/>
    </row>
    <row r="312" spans="1:12" s="104" customFormat="1" ht="24" customHeight="1">
      <c r="A312" s="71">
        <v>2</v>
      </c>
      <c r="B312" s="71" t="s">
        <v>73</v>
      </c>
      <c r="C312" s="78" t="s">
        <v>74</v>
      </c>
      <c r="D312" s="73" t="s">
        <v>301</v>
      </c>
      <c r="E312" s="116">
        <f>SUM(G311:G311)</f>
        <v>0</v>
      </c>
      <c r="F312" s="120"/>
      <c r="G312" s="97">
        <f>E312*F312*0.01</f>
        <v>0</v>
      </c>
      <c r="H312" s="98"/>
      <c r="I312" s="108"/>
      <c r="J312" s="24"/>
      <c r="K312" s="24"/>
      <c r="L312" s="103"/>
    </row>
    <row r="313" spans="1:12" s="104" customFormat="1" ht="12" customHeight="1">
      <c r="A313" s="71"/>
      <c r="B313" s="71"/>
      <c r="C313" s="78"/>
      <c r="D313" s="73"/>
      <c r="E313" s="97"/>
      <c r="F313" s="120"/>
      <c r="G313" s="97"/>
      <c r="H313" s="98"/>
      <c r="I313" s="108"/>
      <c r="J313" s="24"/>
      <c r="K313" s="24"/>
      <c r="L313" s="103"/>
    </row>
    <row r="314" spans="1:12" s="104" customFormat="1" ht="12" customHeight="1">
      <c r="A314" s="71">
        <f>A309</f>
        <v>767</v>
      </c>
      <c r="B314" s="71"/>
      <c r="C314" s="78" t="str">
        <f>C309</f>
        <v>Konstrukce zámečnické</v>
      </c>
      <c r="D314" s="73" t="s">
        <v>300</v>
      </c>
      <c r="E314" s="97"/>
      <c r="F314" s="120"/>
      <c r="G314" s="97">
        <f>SUM(G311:G313)</f>
        <v>0</v>
      </c>
      <c r="H314" s="98"/>
      <c r="I314" s="108"/>
      <c r="J314" s="24"/>
      <c r="K314" s="24"/>
      <c r="L314" s="103"/>
    </row>
    <row r="315" spans="1:12" s="104" customFormat="1" ht="12" customHeight="1">
      <c r="A315" s="71"/>
      <c r="B315" s="71"/>
      <c r="C315" s="78"/>
      <c r="D315" s="73"/>
      <c r="E315" s="97"/>
      <c r="F315" s="120"/>
      <c r="G315" s="97"/>
      <c r="H315" s="98"/>
      <c r="I315" s="108"/>
      <c r="J315" s="24"/>
      <c r="K315" s="24"/>
      <c r="L315" s="103"/>
    </row>
    <row r="316" spans="1:12" s="104" customFormat="1" ht="12" customHeight="1">
      <c r="A316" s="71"/>
      <c r="B316" s="71"/>
      <c r="C316" s="78"/>
      <c r="D316" s="73"/>
      <c r="E316" s="97"/>
      <c r="F316" s="120"/>
      <c r="G316" s="97"/>
      <c r="H316" s="98"/>
      <c r="I316" s="108"/>
      <c r="J316" s="24"/>
      <c r="K316" s="24"/>
      <c r="L316" s="103"/>
    </row>
    <row r="317" spans="1:12" s="104" customFormat="1" ht="12" customHeight="1">
      <c r="A317" s="71"/>
      <c r="B317" s="71"/>
      <c r="C317" s="78"/>
      <c r="D317" s="73"/>
      <c r="E317" s="97"/>
      <c r="F317" s="120"/>
      <c r="G317" s="97"/>
      <c r="H317" s="98"/>
      <c r="I317" s="108"/>
      <c r="J317" s="24"/>
      <c r="K317" s="24"/>
      <c r="L317" s="103"/>
    </row>
    <row r="318" spans="1:12" s="104" customFormat="1" ht="14.25" customHeight="1">
      <c r="A318" s="71">
        <v>771</v>
      </c>
      <c r="B318" s="71"/>
      <c r="C318" s="78" t="s">
        <v>122</v>
      </c>
      <c r="D318" s="73"/>
      <c r="E318" s="74"/>
      <c r="F318" s="125"/>
      <c r="G318" s="74"/>
      <c r="H318" s="98"/>
      <c r="I318" s="108"/>
      <c r="J318" s="24"/>
      <c r="K318" s="24"/>
      <c r="L318" s="103"/>
    </row>
    <row r="319" spans="1:12" s="104" customFormat="1" ht="14.25" customHeight="1">
      <c r="A319" s="71"/>
      <c r="B319" s="71"/>
      <c r="C319" s="78"/>
      <c r="D319" s="73"/>
      <c r="E319" s="74"/>
      <c r="F319" s="125"/>
      <c r="G319" s="74"/>
      <c r="H319" s="98"/>
      <c r="I319" s="108"/>
      <c r="J319" s="24"/>
      <c r="K319" s="24"/>
      <c r="L319" s="103"/>
    </row>
    <row r="320" spans="1:12" s="104" customFormat="1" ht="24" customHeight="1">
      <c r="A320" s="168">
        <v>1</v>
      </c>
      <c r="B320" s="71" t="s">
        <v>358</v>
      </c>
      <c r="C320" s="78" t="s">
        <v>359</v>
      </c>
      <c r="D320" s="122" t="s">
        <v>303</v>
      </c>
      <c r="E320" s="74">
        <v>7.2</v>
      </c>
      <c r="F320" s="125"/>
      <c r="G320" s="74">
        <f aca="true" t="shared" si="12" ref="G320:G325">E320*F320</f>
        <v>0</v>
      </c>
      <c r="H320" s="98"/>
      <c r="I320" s="108"/>
      <c r="J320" s="24"/>
      <c r="K320" s="24"/>
      <c r="L320" s="103"/>
    </row>
    <row r="321" spans="1:12" s="104" customFormat="1" ht="14.25" customHeight="1">
      <c r="A321" s="168">
        <v>2</v>
      </c>
      <c r="B321" s="71" t="s">
        <v>125</v>
      </c>
      <c r="C321" s="96" t="s">
        <v>360</v>
      </c>
      <c r="D321" s="122" t="s">
        <v>128</v>
      </c>
      <c r="E321" s="74">
        <v>0.86</v>
      </c>
      <c r="F321" s="125"/>
      <c r="G321" s="74">
        <f t="shared" si="12"/>
        <v>0</v>
      </c>
      <c r="H321" s="98"/>
      <c r="I321" s="108"/>
      <c r="J321" s="24"/>
      <c r="K321" s="24"/>
      <c r="L321" s="103"/>
    </row>
    <row r="322" spans="1:12" s="104" customFormat="1" ht="23.25" customHeight="1">
      <c r="A322" s="71">
        <v>1</v>
      </c>
      <c r="B322" s="71" t="s">
        <v>116</v>
      </c>
      <c r="C322" s="96" t="s">
        <v>117</v>
      </c>
      <c r="D322" s="122" t="s">
        <v>303</v>
      </c>
      <c r="E322" s="126">
        <v>1.5</v>
      </c>
      <c r="F322" s="125"/>
      <c r="G322" s="74">
        <f t="shared" si="12"/>
        <v>0</v>
      </c>
      <c r="H322" s="98"/>
      <c r="I322" s="108"/>
      <c r="J322" s="24"/>
      <c r="K322" s="24"/>
      <c r="L322" s="103"/>
    </row>
    <row r="323" spans="1:12" s="104" customFormat="1" ht="23.25" customHeight="1">
      <c r="A323" s="71">
        <v>2</v>
      </c>
      <c r="B323" s="71" t="s">
        <v>118</v>
      </c>
      <c r="C323" s="96" t="s">
        <v>225</v>
      </c>
      <c r="D323" s="122" t="s">
        <v>303</v>
      </c>
      <c r="E323" s="126">
        <v>2.1</v>
      </c>
      <c r="F323" s="125"/>
      <c r="G323" s="74">
        <f t="shared" si="12"/>
        <v>0</v>
      </c>
      <c r="H323" s="98"/>
      <c r="I323" s="108"/>
      <c r="J323" s="24"/>
      <c r="K323" s="24"/>
      <c r="L323" s="103"/>
    </row>
    <row r="324" spans="1:12" s="104" customFormat="1" ht="14.25" customHeight="1">
      <c r="A324" s="71">
        <v>3</v>
      </c>
      <c r="B324" s="71" t="s">
        <v>123</v>
      </c>
      <c r="C324" s="78" t="s">
        <v>124</v>
      </c>
      <c r="D324" s="73" t="s">
        <v>128</v>
      </c>
      <c r="E324" s="74">
        <v>1</v>
      </c>
      <c r="F324" s="125"/>
      <c r="G324" s="74">
        <f t="shared" si="12"/>
        <v>0</v>
      </c>
      <c r="H324" s="98"/>
      <c r="I324" s="108"/>
      <c r="J324" s="24"/>
      <c r="K324" s="24"/>
      <c r="L324" s="103"/>
    </row>
    <row r="325" spans="1:12" s="104" customFormat="1" ht="14.25" customHeight="1">
      <c r="A325" s="71">
        <v>4</v>
      </c>
      <c r="B325" s="71" t="s">
        <v>125</v>
      </c>
      <c r="C325" s="96" t="s">
        <v>350</v>
      </c>
      <c r="D325" s="122" t="s">
        <v>128</v>
      </c>
      <c r="E325" s="74">
        <v>1.09</v>
      </c>
      <c r="F325" s="125"/>
      <c r="G325" s="74">
        <f t="shared" si="12"/>
        <v>0</v>
      </c>
      <c r="H325" s="98"/>
      <c r="I325" s="108"/>
      <c r="J325" s="24"/>
      <c r="K325" s="24"/>
      <c r="L325" s="103"/>
    </row>
    <row r="326" spans="1:12" s="104" customFormat="1" ht="21.75" customHeight="1">
      <c r="A326" s="71">
        <v>5</v>
      </c>
      <c r="B326" s="71" t="s">
        <v>126</v>
      </c>
      <c r="C326" s="78" t="s">
        <v>127</v>
      </c>
      <c r="D326" s="73" t="s">
        <v>301</v>
      </c>
      <c r="E326" s="123">
        <f>SUM(G319:G325)</f>
        <v>0</v>
      </c>
      <c r="F326" s="125"/>
      <c r="G326" s="74">
        <f>E326*F326*0.01</f>
        <v>0</v>
      </c>
      <c r="H326" s="98"/>
      <c r="I326" s="108"/>
      <c r="J326" s="24"/>
      <c r="K326" s="24"/>
      <c r="L326" s="103"/>
    </row>
    <row r="327" spans="1:12" s="104" customFormat="1" ht="14.25" customHeight="1">
      <c r="A327" s="71"/>
      <c r="B327" s="71"/>
      <c r="C327" s="78"/>
      <c r="D327" s="73"/>
      <c r="E327" s="123"/>
      <c r="F327" s="125"/>
      <c r="G327" s="74"/>
      <c r="H327" s="98"/>
      <c r="I327" s="108"/>
      <c r="J327" s="24"/>
      <c r="K327" s="24"/>
      <c r="L327" s="103"/>
    </row>
    <row r="328" spans="1:12" s="104" customFormat="1" ht="14.25" customHeight="1">
      <c r="A328" s="71">
        <f>A318</f>
        <v>771</v>
      </c>
      <c r="B328" s="71"/>
      <c r="C328" s="78" t="str">
        <f>C318</f>
        <v>Podlahy z dlaždic</v>
      </c>
      <c r="D328" s="73" t="s">
        <v>300</v>
      </c>
      <c r="E328" s="74"/>
      <c r="F328" s="125"/>
      <c r="G328" s="74">
        <f>SUM(G320:G326)</f>
        <v>0</v>
      </c>
      <c r="H328" s="98"/>
      <c r="I328" s="108"/>
      <c r="J328" s="24"/>
      <c r="K328" s="24"/>
      <c r="L328" s="103"/>
    </row>
    <row r="329" spans="1:12" s="104" customFormat="1" ht="14.25" customHeight="1">
      <c r="A329" s="71"/>
      <c r="B329" s="71"/>
      <c r="C329" s="78"/>
      <c r="D329" s="73"/>
      <c r="E329" s="97"/>
      <c r="F329" s="120"/>
      <c r="G329" s="97"/>
      <c r="H329" s="98"/>
      <c r="I329" s="108"/>
      <c r="J329" s="24"/>
      <c r="K329" s="24"/>
      <c r="L329" s="103"/>
    </row>
    <row r="330" spans="1:12" s="104" customFormat="1" ht="14.25" customHeight="1">
      <c r="A330" s="71"/>
      <c r="B330" s="71"/>
      <c r="C330" s="78"/>
      <c r="D330" s="73"/>
      <c r="E330" s="97"/>
      <c r="F330" s="120"/>
      <c r="G330" s="97"/>
      <c r="H330" s="98"/>
      <c r="I330" s="108"/>
      <c r="J330" s="24"/>
      <c r="K330" s="24"/>
      <c r="L330" s="103"/>
    </row>
    <row r="331" spans="1:12" s="104" customFormat="1" ht="14.25" customHeight="1">
      <c r="A331" s="71"/>
      <c r="B331" s="71"/>
      <c r="C331" s="78"/>
      <c r="D331" s="73"/>
      <c r="E331" s="97"/>
      <c r="F331" s="120"/>
      <c r="G331" s="97"/>
      <c r="H331" s="98"/>
      <c r="I331" s="108"/>
      <c r="J331" s="24"/>
      <c r="K331" s="24"/>
      <c r="L331" s="103"/>
    </row>
    <row r="332" spans="1:12" s="104" customFormat="1" ht="12.75" customHeight="1">
      <c r="A332" s="71">
        <v>783</v>
      </c>
      <c r="B332" s="71"/>
      <c r="C332" s="78" t="s">
        <v>51</v>
      </c>
      <c r="D332" s="73"/>
      <c r="E332" s="97"/>
      <c r="F332" s="120"/>
      <c r="G332" s="97"/>
      <c r="H332" s="98"/>
      <c r="I332" s="108"/>
      <c r="J332" s="24"/>
      <c r="K332" s="24"/>
      <c r="L332" s="101"/>
    </row>
    <row r="333" spans="1:12" s="104" customFormat="1" ht="12.75" customHeight="1">
      <c r="A333" s="71"/>
      <c r="B333" s="71"/>
      <c r="C333" s="78"/>
      <c r="D333" s="73"/>
      <c r="E333" s="97"/>
      <c r="F333" s="120"/>
      <c r="G333" s="97"/>
      <c r="H333" s="98"/>
      <c r="I333" s="108"/>
      <c r="J333" s="24"/>
      <c r="K333" s="24"/>
      <c r="L333" s="101"/>
    </row>
    <row r="334" spans="1:12" s="104" customFormat="1" ht="24.75" customHeight="1">
      <c r="A334" s="71">
        <v>1</v>
      </c>
      <c r="B334" s="71" t="s">
        <v>193</v>
      </c>
      <c r="C334" s="78" t="s">
        <v>114</v>
      </c>
      <c r="D334" s="73" t="s">
        <v>128</v>
      </c>
      <c r="E334" s="97">
        <v>112.64</v>
      </c>
      <c r="F334" s="120"/>
      <c r="G334" s="97">
        <f>E334*F334</f>
        <v>0</v>
      </c>
      <c r="H334" s="98"/>
      <c r="I334" s="108"/>
      <c r="J334" s="24"/>
      <c r="K334" s="24"/>
      <c r="L334" s="103"/>
    </row>
    <row r="335" spans="1:12" s="104" customFormat="1" ht="22.5" customHeight="1">
      <c r="A335" s="71">
        <v>2</v>
      </c>
      <c r="B335" s="71" t="s">
        <v>164</v>
      </c>
      <c r="C335" s="78" t="s">
        <v>262</v>
      </c>
      <c r="D335" s="73" t="s">
        <v>128</v>
      </c>
      <c r="E335" s="97">
        <v>112.64</v>
      </c>
      <c r="F335" s="120"/>
      <c r="G335" s="97">
        <f>E335*F335</f>
        <v>0</v>
      </c>
      <c r="H335" s="98"/>
      <c r="I335" s="108"/>
      <c r="J335" s="24"/>
      <c r="K335" s="24"/>
      <c r="L335" s="103"/>
    </row>
    <row r="336" spans="1:12" s="104" customFormat="1" ht="24.75" customHeight="1">
      <c r="A336" s="71">
        <v>3</v>
      </c>
      <c r="B336" s="166" t="s">
        <v>112</v>
      </c>
      <c r="C336" s="167" t="s">
        <v>113</v>
      </c>
      <c r="D336" s="73" t="s">
        <v>128</v>
      </c>
      <c r="E336" s="97">
        <v>103.92</v>
      </c>
      <c r="F336" s="120"/>
      <c r="G336" s="97">
        <f>E336*F336</f>
        <v>0</v>
      </c>
      <c r="H336" s="98"/>
      <c r="I336" s="108"/>
      <c r="J336" s="24"/>
      <c r="K336" s="24"/>
      <c r="L336" s="103"/>
    </row>
    <row r="337" spans="1:12" s="104" customFormat="1" ht="12" customHeight="1">
      <c r="A337" s="71"/>
      <c r="B337" s="71"/>
      <c r="C337" s="78"/>
      <c r="D337" s="73"/>
      <c r="E337" s="97"/>
      <c r="F337" s="120"/>
      <c r="G337" s="97"/>
      <c r="H337" s="98"/>
      <c r="I337" s="108"/>
      <c r="J337" s="24"/>
      <c r="K337" s="24"/>
      <c r="L337" s="103"/>
    </row>
    <row r="338" spans="1:12" s="104" customFormat="1" ht="14.25" customHeight="1">
      <c r="A338" s="71">
        <f>A332</f>
        <v>783</v>
      </c>
      <c r="B338" s="71"/>
      <c r="C338" s="78" t="str">
        <f>C332</f>
        <v>Nátěry</v>
      </c>
      <c r="D338" s="73" t="s">
        <v>300</v>
      </c>
      <c r="E338" s="97"/>
      <c r="F338" s="120"/>
      <c r="G338" s="97">
        <f>SUM(G334:G336)</f>
        <v>0</v>
      </c>
      <c r="H338" s="98"/>
      <c r="I338" s="108"/>
      <c r="J338" s="24"/>
      <c r="K338" s="24"/>
      <c r="L338" s="103"/>
    </row>
    <row r="339" spans="1:12" s="104" customFormat="1" ht="14.25" customHeight="1">
      <c r="A339" s="71"/>
      <c r="B339" s="71"/>
      <c r="C339" s="78"/>
      <c r="D339" s="73"/>
      <c r="E339" s="97"/>
      <c r="F339" s="120"/>
      <c r="G339" s="97"/>
      <c r="H339" s="98"/>
      <c r="I339" s="108"/>
      <c r="J339" s="24"/>
      <c r="K339" s="24"/>
      <c r="L339" s="103"/>
    </row>
    <row r="340" spans="1:12" s="104" customFormat="1" ht="14.25" customHeight="1">
      <c r="A340" s="71"/>
      <c r="B340" s="71"/>
      <c r="C340" s="78"/>
      <c r="D340" s="73"/>
      <c r="E340" s="97"/>
      <c r="F340" s="120"/>
      <c r="G340" s="97"/>
      <c r="H340" s="98"/>
      <c r="I340" s="108"/>
      <c r="J340" s="24"/>
      <c r="K340" s="24"/>
      <c r="L340" s="103"/>
    </row>
    <row r="341" ht="11.25" customHeight="1">
      <c r="F341" s="23"/>
    </row>
    <row r="342" ht="11.25" customHeight="1">
      <c r="F342" s="23"/>
    </row>
    <row r="343" ht="11.25" customHeight="1">
      <c r="F343" s="23"/>
    </row>
    <row r="344" ht="11.25" customHeight="1">
      <c r="F344" s="23"/>
    </row>
    <row r="345" ht="11.25" customHeight="1">
      <c r="F345" s="23"/>
    </row>
    <row r="346" ht="11.25" customHeight="1">
      <c r="F346" s="23"/>
    </row>
    <row r="347" ht="11.25" customHeight="1">
      <c r="F347" s="23"/>
    </row>
    <row r="348" ht="11.25" customHeight="1">
      <c r="F348" s="23"/>
    </row>
    <row r="349" ht="11.25" customHeight="1">
      <c r="F349" s="23"/>
    </row>
    <row r="350" ht="11.25" customHeight="1">
      <c r="F350" s="23"/>
    </row>
    <row r="351" ht="11.25" customHeight="1">
      <c r="F351" s="23"/>
    </row>
    <row r="352" ht="11.25" customHeight="1">
      <c r="F352" s="23"/>
    </row>
    <row r="353" ht="11.25" customHeight="1">
      <c r="F353" s="23"/>
    </row>
    <row r="354" ht="11.25" customHeight="1">
      <c r="F354" s="23"/>
    </row>
    <row r="355" ht="11.25" customHeight="1">
      <c r="F355" s="23"/>
    </row>
    <row r="356" ht="11.25" customHeight="1">
      <c r="F356" s="23"/>
    </row>
    <row r="357" ht="11.25" customHeight="1">
      <c r="F357" s="23"/>
    </row>
    <row r="358" ht="11.25" customHeight="1">
      <c r="F358" s="23"/>
    </row>
    <row r="359" ht="11.25" customHeight="1">
      <c r="F359" s="23"/>
    </row>
    <row r="360" ht="11.25" customHeight="1">
      <c r="F360" s="23"/>
    </row>
    <row r="361" ht="11.25" customHeight="1">
      <c r="F361" s="23"/>
    </row>
    <row r="362" ht="11.25" customHeight="1">
      <c r="F362" s="23"/>
    </row>
    <row r="363" ht="11.25" customHeight="1">
      <c r="F363" s="23"/>
    </row>
    <row r="364" ht="11.25" customHeight="1">
      <c r="F364" s="23"/>
    </row>
    <row r="365" ht="11.25" customHeight="1">
      <c r="F365" s="23"/>
    </row>
    <row r="366" ht="11.25" customHeight="1">
      <c r="F366" s="23"/>
    </row>
    <row r="367" ht="11.25" customHeight="1">
      <c r="F367" s="23"/>
    </row>
    <row r="368" ht="11.25" customHeight="1">
      <c r="F368" s="23"/>
    </row>
    <row r="369" ht="11.25" customHeight="1">
      <c r="F369" s="23"/>
    </row>
    <row r="370" ht="11.25" customHeight="1">
      <c r="F370" s="23"/>
    </row>
    <row r="371" ht="11.25" customHeight="1">
      <c r="F371" s="23"/>
    </row>
    <row r="372" ht="11.25" customHeight="1">
      <c r="F372" s="23"/>
    </row>
    <row r="373" ht="11.25" customHeight="1">
      <c r="F373" s="23"/>
    </row>
    <row r="374" ht="11.25" customHeight="1">
      <c r="F374" s="23"/>
    </row>
    <row r="375" ht="11.25" customHeight="1">
      <c r="F375" s="23"/>
    </row>
    <row r="376" ht="11.25" customHeight="1">
      <c r="F376" s="23"/>
    </row>
    <row r="377" ht="11.25" customHeight="1">
      <c r="F377" s="23"/>
    </row>
    <row r="378" ht="11.25" customHeight="1">
      <c r="F378" s="23"/>
    </row>
    <row r="379" ht="11.25" customHeight="1">
      <c r="F379" s="23"/>
    </row>
    <row r="380" ht="11.25" customHeight="1">
      <c r="F380" s="23"/>
    </row>
    <row r="381" ht="11.25" customHeight="1">
      <c r="F381" s="23"/>
    </row>
    <row r="382" ht="11.25" customHeight="1">
      <c r="F382" s="23"/>
    </row>
    <row r="383" ht="11.25" customHeight="1">
      <c r="F383" s="23"/>
    </row>
    <row r="384" ht="11.25" customHeight="1">
      <c r="F384" s="23"/>
    </row>
    <row r="385" ht="11.25" customHeight="1">
      <c r="F385" s="23"/>
    </row>
    <row r="386" ht="11.25" customHeight="1">
      <c r="F386" s="23"/>
    </row>
    <row r="387" ht="11.25" customHeight="1">
      <c r="F387" s="23"/>
    </row>
    <row r="388" ht="11.25" customHeight="1">
      <c r="F388" s="23"/>
    </row>
    <row r="389" ht="11.25" customHeight="1">
      <c r="F389" s="23"/>
    </row>
    <row r="390" ht="11.25" customHeight="1">
      <c r="F390" s="23"/>
    </row>
    <row r="391" ht="11.25" customHeight="1">
      <c r="F391" s="23"/>
    </row>
    <row r="392" ht="11.25" customHeight="1">
      <c r="F392" s="23"/>
    </row>
    <row r="393" ht="11.25" customHeight="1">
      <c r="F393" s="23"/>
    </row>
    <row r="394" ht="11.25" customHeight="1">
      <c r="F394" s="23"/>
    </row>
    <row r="395" ht="11.25" customHeight="1">
      <c r="F395" s="23"/>
    </row>
    <row r="396" ht="11.25" customHeight="1">
      <c r="F396" s="23"/>
    </row>
    <row r="397" ht="11.25" customHeight="1">
      <c r="F397" s="23"/>
    </row>
    <row r="398" ht="11.25" customHeight="1">
      <c r="F398" s="23"/>
    </row>
    <row r="399" ht="11.25" customHeight="1">
      <c r="F399" s="23"/>
    </row>
    <row r="400" ht="11.25" customHeight="1">
      <c r="F400" s="23"/>
    </row>
    <row r="401" ht="11.25" customHeight="1">
      <c r="F401" s="23"/>
    </row>
    <row r="402" ht="11.25" customHeight="1">
      <c r="F402" s="23"/>
    </row>
    <row r="403" ht="11.25" customHeight="1">
      <c r="F403" s="23"/>
    </row>
    <row r="404" ht="11.25" customHeight="1">
      <c r="F404" s="23"/>
    </row>
    <row r="405" ht="11.25" customHeight="1">
      <c r="F405" s="23"/>
    </row>
    <row r="406" ht="11.25" customHeight="1">
      <c r="F406" s="23"/>
    </row>
    <row r="407" ht="11.25" customHeight="1">
      <c r="F407" s="23"/>
    </row>
    <row r="408" ht="11.25" customHeight="1">
      <c r="F408" s="23"/>
    </row>
    <row r="409" ht="11.25" customHeight="1">
      <c r="F409" s="23"/>
    </row>
    <row r="410" ht="11.25" customHeight="1">
      <c r="F410" s="23"/>
    </row>
    <row r="411" ht="11.25" customHeight="1">
      <c r="F411" s="23"/>
    </row>
    <row r="412" ht="11.25" customHeight="1">
      <c r="F412" s="23"/>
    </row>
    <row r="413" ht="11.25" customHeight="1">
      <c r="F413" s="23"/>
    </row>
    <row r="414" ht="11.25" customHeight="1">
      <c r="F414" s="23"/>
    </row>
    <row r="415" ht="11.25" customHeight="1">
      <c r="F415" s="23"/>
    </row>
    <row r="416" ht="11.25" customHeight="1">
      <c r="F416" s="23"/>
    </row>
    <row r="417" ht="11.25" customHeight="1">
      <c r="F417" s="23"/>
    </row>
    <row r="418" ht="11.25" customHeight="1">
      <c r="F418" s="23"/>
    </row>
    <row r="419" ht="11.25" customHeight="1">
      <c r="F419" s="23"/>
    </row>
    <row r="420" ht="11.25" customHeight="1">
      <c r="F420" s="23"/>
    </row>
    <row r="421" ht="11.25" customHeight="1">
      <c r="F421" s="23"/>
    </row>
    <row r="422" ht="11.25" customHeight="1">
      <c r="F422" s="23"/>
    </row>
    <row r="423" ht="11.25" customHeight="1">
      <c r="F423" s="23"/>
    </row>
    <row r="424" ht="11.25" customHeight="1">
      <c r="F424" s="23"/>
    </row>
    <row r="425" ht="11.25" customHeight="1">
      <c r="F425" s="23"/>
    </row>
    <row r="426" ht="11.25" customHeight="1">
      <c r="F426" s="23"/>
    </row>
    <row r="427" ht="11.25" customHeight="1">
      <c r="F427" s="23"/>
    </row>
    <row r="428" ht="11.25" customHeight="1">
      <c r="F428" s="23"/>
    </row>
    <row r="429" ht="11.25" customHeight="1">
      <c r="F429" s="23"/>
    </row>
    <row r="430" ht="11.25" customHeight="1">
      <c r="F430" s="23"/>
    </row>
    <row r="431" ht="11.25" customHeight="1">
      <c r="F431" s="23"/>
    </row>
    <row r="432" ht="11.25" customHeight="1">
      <c r="F432" s="23"/>
    </row>
    <row r="433" ht="11.25" customHeight="1">
      <c r="F433" s="23"/>
    </row>
    <row r="434" ht="11.25" customHeight="1">
      <c r="F434" s="23"/>
    </row>
    <row r="435" ht="11.25" customHeight="1">
      <c r="F435" s="23"/>
    </row>
    <row r="436" ht="11.25" customHeight="1">
      <c r="F436" s="23"/>
    </row>
    <row r="437" ht="11.25" customHeight="1">
      <c r="F437" s="23"/>
    </row>
    <row r="438" ht="11.25" customHeight="1">
      <c r="F438" s="23"/>
    </row>
    <row r="439" ht="11.25" customHeight="1">
      <c r="F439" s="23"/>
    </row>
    <row r="440" ht="11.25" customHeight="1">
      <c r="F440" s="23"/>
    </row>
    <row r="441" ht="11.25" customHeight="1">
      <c r="F441" s="23"/>
    </row>
    <row r="442" ht="11.25" customHeight="1">
      <c r="F442" s="23"/>
    </row>
    <row r="443" ht="11.25" customHeight="1">
      <c r="F443" s="23"/>
    </row>
    <row r="444" ht="11.25" customHeight="1">
      <c r="F444" s="23"/>
    </row>
    <row r="445" ht="11.25" customHeight="1">
      <c r="F445" s="23"/>
    </row>
    <row r="446" ht="11.25" customHeight="1">
      <c r="F446" s="23"/>
    </row>
    <row r="447" ht="11.25" customHeight="1">
      <c r="F447" s="23"/>
    </row>
    <row r="448" ht="11.25" customHeight="1">
      <c r="F448" s="23"/>
    </row>
    <row r="449" ht="11.25" customHeight="1">
      <c r="F449" s="23"/>
    </row>
    <row r="450" ht="11.25" customHeight="1">
      <c r="F450" s="23"/>
    </row>
    <row r="451" ht="11.25" customHeight="1">
      <c r="F451" s="23"/>
    </row>
  </sheetData>
  <sheetProtection/>
  <mergeCells count="29">
    <mergeCell ref="G15:H15"/>
    <mergeCell ref="I16:K16"/>
    <mergeCell ref="I17:K17"/>
    <mergeCell ref="I14:K14"/>
    <mergeCell ref="I15:K15"/>
    <mergeCell ref="K10:L10"/>
    <mergeCell ref="H13:J13"/>
    <mergeCell ref="K13:L13"/>
    <mergeCell ref="G14:H14"/>
    <mergeCell ref="C17:F17"/>
    <mergeCell ref="K7:L7"/>
    <mergeCell ref="H7:J7"/>
    <mergeCell ref="H12:J12"/>
    <mergeCell ref="K12:L12"/>
    <mergeCell ref="H8:J8"/>
    <mergeCell ref="K8:L8"/>
    <mergeCell ref="H9:J9"/>
    <mergeCell ref="K9:L9"/>
    <mergeCell ref="H10:J10"/>
    <mergeCell ref="C15:F15"/>
    <mergeCell ref="E24:G24"/>
    <mergeCell ref="G16:H16"/>
    <mergeCell ref="A14:B14"/>
    <mergeCell ref="A16:B16"/>
    <mergeCell ref="A17:B17"/>
    <mergeCell ref="A15:B15"/>
    <mergeCell ref="G17:H17"/>
    <mergeCell ref="C14:F14"/>
    <mergeCell ref="C16:F16"/>
  </mergeCell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r:id="rId1"/>
  <headerFooter alignWithMargins="0">
    <oddFooter>&amp;LCenová soustava ÚRS&amp;C&amp;A&amp;RStránka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Daniel Fadrhonc</cp:lastModifiedBy>
  <cp:lastPrinted>2017-01-09T17:07:03Z</cp:lastPrinted>
  <dcterms:created xsi:type="dcterms:W3CDTF">2010-04-26T11:42:24Z</dcterms:created>
  <dcterms:modified xsi:type="dcterms:W3CDTF">2017-01-11T07:32:45Z</dcterms:modified>
  <cp:category/>
  <cp:version/>
  <cp:contentType/>
  <cp:contentStatus/>
</cp:coreProperties>
</file>