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Zateplení fasády bytového domu " sheetId="1" r:id="rId1"/>
  </sheets>
  <definedNames>
    <definedName name="_xlnm.Print_Titles" localSheetId="0">'Zateplení fasády bytového domu '!$65:$66</definedName>
  </definedNames>
  <calcPr fullCalcOnLoad="1"/>
</workbook>
</file>

<file path=xl/sharedStrings.xml><?xml version="1.0" encoding="utf-8"?>
<sst xmlns="http://schemas.openxmlformats.org/spreadsheetml/2006/main" count="530" uniqueCount="349">
  <si>
    <t>KRYCÍ LIST ROZPOČTU</t>
  </si>
  <si>
    <t>Název stavby</t>
  </si>
  <si>
    <t>Zateplení fasády bytového domu ,Turpišova  č.p.243,244</t>
  </si>
  <si>
    <t>Název objektu</t>
  </si>
  <si>
    <t xml:space="preserve">   </t>
  </si>
  <si>
    <t>Chrastava</t>
  </si>
  <si>
    <t>IČ</t>
  </si>
  <si>
    <t>DIČ</t>
  </si>
  <si>
    <t>Objednatel</t>
  </si>
  <si>
    <t xml:space="preserve">Město Chrastava,nám.1.máje 1,46331 Chrastava   </t>
  </si>
  <si>
    <t>Projektant</t>
  </si>
  <si>
    <t xml:space="preserve">Ing.Miloš Pazour,Raspenavská 212,Liberec   </t>
  </si>
  <si>
    <t>13341715</t>
  </si>
  <si>
    <t>Zhotovitel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</si>
  <si>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</si>
  <si>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</si>
  <si>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</si>
  <si>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</si>
  <si>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</si>
  <si>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</si>
  <si>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</si>
  <si>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</si>
  <si>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</si>
  <si>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</si>
  <si>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</si>
  <si>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</si>
  <si>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</si>
  <si>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</si>
  <si>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</si>
  <si>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</si>
  <si>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</si>
  <si>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 xml:space="preserve">Zařízení staveniště   </t>
  </si>
  <si>
    <t>2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</si>
  <si>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</si>
  <si>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</si>
  <si>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</si>
  <si>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</si>
  <si>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</si>
  <si>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</si>
  <si>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</si>
  <si>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</si>
  <si>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</si>
  <si>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</si>
  <si>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</si>
  <si>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</si>
  <si>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</si>
  <si>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</si>
  <si>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</si>
  <si>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</si>
  <si>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</si>
  <si>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</si>
  <si>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</si>
  <si>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</si>
  <si>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</si>
  <si>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</si>
  <si>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</si>
  <si>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</si>
  <si>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</si>
  <si>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</si>
  <si>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</si>
  <si>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</si>
  <si>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</si>
  <si>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</si>
  <si>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</si>
  <si>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</si>
  <si>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</si>
  <si>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</si>
  <si>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</si>
  <si>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</si>
  <si>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</si>
  <si>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</si>
  <si>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</si>
  <si>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</si>
  <si>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</si>
  <si>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</si>
  <si>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</si>
  <si>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</si>
  <si>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</si>
  <si>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</si>
  <si>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</si>
  <si>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</si>
  <si>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</si>
  <si>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</si>
  <si>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</si>
  <si>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</si>
  <si>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>Stavba:   Zateplení fasády bytového domu ,Turpišova  č.p.243,244</t>
  </si>
  <si>
    <t xml:space="preserve">Objekt:   </t>
  </si>
  <si>
    <t xml:space="preserve">Zhotovitel:   </t>
  </si>
  <si>
    <t xml:space="preserve">JKSO:   </t>
  </si>
  <si>
    <t>Kód</t>
  </si>
  <si>
    <t>Popis</t>
  </si>
  <si>
    <t>Cena celkem</t>
  </si>
  <si>
    <t xml:space="preserve">Práce a dodávky HSV   </t>
  </si>
  <si>
    <t xml:space="preserve">Zemní práce   </t>
  </si>
  <si>
    <t xml:space="preserve">Komunikace   </t>
  </si>
  <si>
    <t xml:space="preserve">Úpravy povrchů, podlahy a osazování výplní   </t>
  </si>
  <si>
    <t xml:space="preserve">Ostatní konstrukce a práce-bourání   </t>
  </si>
  <si>
    <t>99</t>
  </si>
  <si>
    <t xml:space="preserve">Přesun hmot   </t>
  </si>
  <si>
    <t xml:space="preserve">Práce a dodávky PSV   </t>
  </si>
  <si>
    <t>721</t>
  </si>
  <si>
    <t xml:space="preserve">Zdravotechnika - vnitřní kanalizace   </t>
  </si>
  <si>
    <t>743</t>
  </si>
  <si>
    <t xml:space="preserve">Elektromontáže - hrubá montáž   </t>
  </si>
  <si>
    <t>764</t>
  </si>
  <si>
    <t xml:space="preserve">Konstrukce klempířské   </t>
  </si>
  <si>
    <t>771</t>
  </si>
  <si>
    <t xml:space="preserve">Podlahy z dlaždic   </t>
  </si>
  <si>
    <t xml:space="preserve">Celkem   </t>
  </si>
  <si>
    <t>ZADÁNÍ S VÝKAZEM VÝMĚR</t>
  </si>
  <si>
    <t>P.Č.</t>
  </si>
  <si>
    <t>KCN</t>
  </si>
  <si>
    <t>Kód položky</t>
  </si>
  <si>
    <t>MJ</t>
  </si>
  <si>
    <t>Množství celkem</t>
  </si>
  <si>
    <t>Jednotková cena zadání</t>
  </si>
  <si>
    <t>Celková cena zadání</t>
  </si>
  <si>
    <t>221</t>
  </si>
  <si>
    <t>113106121</t>
  </si>
  <si>
    <t xml:space="preserve">Rozebrání dlažeb nebo dílců komunikací pro pěší z betonových nebo kamenných dlaždic   </t>
  </si>
  <si>
    <t>m2</t>
  </si>
  <si>
    <t xml:space="preserve">0,5*(37,165+11,058+37,165-1,5*2)   </t>
  </si>
  <si>
    <t>001</t>
  </si>
  <si>
    <t>132202102</t>
  </si>
  <si>
    <t xml:space="preserve">Hloubení rýh š do 600 mm ručním nebo pneum nářadím v nesoudržných horninách tř. 3   </t>
  </si>
  <si>
    <t>m3</t>
  </si>
  <si>
    <t xml:space="preserve">0,5*0,5*(37,165+11,058+37,165-1,5*2)   </t>
  </si>
  <si>
    <t>174101101</t>
  </si>
  <si>
    <t xml:space="preserve">Zásyp jam, šachet rýh nebo kolem objektů sypaninou se zhutněním   </t>
  </si>
  <si>
    <t>596811120</t>
  </si>
  <si>
    <t xml:space="preserve">Kladení betonové dlažby komunikací pro pěší do lože z kameniva vel do 0,09 m2 plochy do 50 m2   </t>
  </si>
  <si>
    <t>011</t>
  </si>
  <si>
    <t>621142001</t>
  </si>
  <si>
    <t xml:space="preserve">Potažení vnějších podhledů sklovláknitým pletivem vtlačeným do tenkovrstvé hmoty   </t>
  </si>
  <si>
    <t xml:space="preserve">"balkony,římsa"0,12*((2,35+1*2)*8+0,12*(1,6+1*2)*4)+2,35*1,0*8+1,6*1*4+(0,25+0,25)*(37,16*2+11,58)   </t>
  </si>
  <si>
    <t xml:space="preserve">"parapet na balkonech"1,41*8   </t>
  </si>
  <si>
    <t xml:space="preserve">Součet   </t>
  </si>
  <si>
    <t>621211001</t>
  </si>
  <si>
    <t xml:space="preserve">Montáž zateplení vnějších podhledů z polystyrénových desek tl do 40 mm   </t>
  </si>
  <si>
    <t xml:space="preserve">"1PP-EPS 20mm"0,18*(0,95*14+1,45*4)   </t>
  </si>
  <si>
    <t xml:space="preserve">"1NP-EPS 40mm"0,04*(2,16*4+1,41*20)   </t>
  </si>
  <si>
    <t xml:space="preserve">"2,3NP-EPS 40mm"0,04*(2,16*4+1,41*18)*2   </t>
  </si>
  <si>
    <t>014</t>
  </si>
  <si>
    <t>621325101</t>
  </si>
  <si>
    <t xml:space="preserve">Oprava vápenocementové hladké omítky vnějších podhledů v rozsahu do 10%   </t>
  </si>
  <si>
    <t xml:space="preserve">37*9,425+11,25*9,425+37*9,425   </t>
  </si>
  <si>
    <t xml:space="preserve">"odp.otv"-((2,25*1,65*4+1,5*1,65*14+1,5*2,4*4)+(2,25*2,5*4+1,5*2,25*2+1,5*1,65*16)*2)   </t>
  </si>
  <si>
    <t>621511011</t>
  </si>
  <si>
    <t xml:space="preserve">Tenkovrstvá akrylátová zrnitá omítka tl. 1,5 mm vnějších podhledů   </t>
  </si>
  <si>
    <t xml:space="preserve">"otvory podhled" 0,16*(1,41*(27+6)+1,45*4+0,95*5+2,16*12+1,41*23+2,16*2+0,95*7)   </t>
  </si>
  <si>
    <t>622211021</t>
  </si>
  <si>
    <t xml:space="preserve">Montáž zateplení vnějších stěn z polystyrénových desek tl do 120 mm   </t>
  </si>
  <si>
    <t xml:space="preserve">"sokl"(1,175+0,5)*37,105+(1,475+0,5)*37,105+(1,675+1,975)/2*11,46   </t>
  </si>
  <si>
    <t xml:space="preserve">"odp.otv."-(0,95*0,75*14+1,45*0,75*4)   </t>
  </si>
  <si>
    <t xml:space="preserve">"balkony"(1,41*8)*0,2   </t>
  </si>
  <si>
    <t>283</t>
  </si>
  <si>
    <t>283764220</t>
  </si>
  <si>
    <t xml:space="preserve">deska z extrudovaného polystyrénu  XPS 30 SF 100 mm   </t>
  </si>
  <si>
    <t xml:space="preserve">144,279*1,03   </t>
  </si>
  <si>
    <t>622211031</t>
  </si>
  <si>
    <t xml:space="preserve">Montáž zateplení vnějších stěn z polystyrénových desek tl do 160 mm-6 ks hmoždinek /m2   </t>
  </si>
  <si>
    <t xml:space="preserve">9,425*(30,36+33,66+11,58)   </t>
  </si>
  <si>
    <t xml:space="preserve">"odp.otv"-(1,41*1*4+1,41*1,65*(19+27)+1,41*0,7*2+1,41*1,65*4+1,41*2,4*4+0,75*2,4*4+2,16*1,65*2)   </t>
  </si>
  <si>
    <t xml:space="preserve">"balkony"-(1,41*4)*0,2   </t>
  </si>
  <si>
    <t>622211032</t>
  </si>
  <si>
    <t xml:space="preserve">Montáž zateplení vnějších stěn z polystyrénových desek tl do 160 mm- 10ks hmoždinek /m2   </t>
  </si>
  <si>
    <t xml:space="preserve">"vnější stěny"9,425*(3,495+3,33+1,835+1,67)   </t>
  </si>
  <si>
    <t xml:space="preserve">"odp.otv"-(1,41*1,65*2*2+0,75*2,4*2*2+2,16*1,65*2)   </t>
  </si>
  <si>
    <t>283759520</t>
  </si>
  <si>
    <t xml:space="preserve">deska fasádní polystyrénová EPS 70 F 1000 x 500 x 160 mm   </t>
  </si>
  <si>
    <t xml:space="preserve">(559,599+73,726)*1,03   </t>
  </si>
  <si>
    <t>622212001</t>
  </si>
  <si>
    <t xml:space="preserve">Montáž zateplení vnějšího ostění hl. špalety do 200 mm z polystyrénových desek tl do 40 mm   </t>
  </si>
  <si>
    <t>m</t>
  </si>
  <si>
    <t xml:space="preserve">"parapet oken-20mm XPS 1-3.NP"2.16*4+1,41*(8+11*2+9*3)   </t>
  </si>
  <si>
    <t xml:space="preserve">"ostění oken 1PP-20mm-EPS"(0,75*2*18)   </t>
  </si>
  <si>
    <t xml:space="preserve">"1NP-ostění EPS"0,04*(1,65*2*18+2,4*2*4)   </t>
  </si>
  <si>
    <t xml:space="preserve">"2,3NP-ostění EPS"0,04*(1,65*2*16+1,65*4+2,4*4+2,4*2*2)*2   </t>
  </si>
  <si>
    <t>283764370</t>
  </si>
  <si>
    <t xml:space="preserve">deska z extrudovaného polystyrénu  XPS 30 GK 20 mm   </t>
  </si>
  <si>
    <t xml:space="preserve">"parapet oken-20mm styrodur 1.PP,1-3.NP"(19,1*0,3+89,01*0,22)*1,03   </t>
  </si>
  <si>
    <t>283759300</t>
  </si>
  <si>
    <t xml:space="preserve">deska fasádní polystyrénová EPS 70 F 1000 x 500 x 20 mm   </t>
  </si>
  <si>
    <t xml:space="preserve">"1PP-podhled oken EPS 20mm"0,18*(0,95*14+1,45*4)*1,03   </t>
  </si>
  <si>
    <t xml:space="preserve">"ostění oken 1PP-20mm-EPS"(0,75*2*18)*0,18*1,03   </t>
  </si>
  <si>
    <t>283759320</t>
  </si>
  <si>
    <t xml:space="preserve">deska fasádní polystyrénová EPS 70 F 1000 x 500 x 40 mm   </t>
  </si>
  <si>
    <t xml:space="preserve">"1NP-EPS 40mm"0,04*(2,16*4+1,41*20)*1,03   </t>
  </si>
  <si>
    <t xml:space="preserve">"2,3NP-EPS 40mm"0,04*(2,16*4+1,41*18)*2*1,03   </t>
  </si>
  <si>
    <t xml:space="preserve">"1NP-ostění EPS"0,04*(1,65*2*18+2,4*2*4)*0,04*1,03   </t>
  </si>
  <si>
    <t xml:space="preserve">"2,3NP-ostění EPS"0,04*(1,65*2*16+1,65*4+2,4*4+2,4*2*2)*2*0,04*1,03   </t>
  </si>
  <si>
    <t>622212051</t>
  </si>
  <si>
    <t xml:space="preserve">Montáž zateplení vnějšího ostění hl. špalety do 400 mm z polystyrénových desek tl do 40 mm   </t>
  </si>
  <si>
    <t xml:space="preserve">"1PP-parapety XPS"0,95*14+1,45*4   </t>
  </si>
  <si>
    <t>622221031</t>
  </si>
  <si>
    <t xml:space="preserve">Montáž zateplení vnějších stěn z minerální vlny s podélnou orientací vláken tl do 160 mm   </t>
  </si>
  <si>
    <t xml:space="preserve">"kolem výdechů topení" 0,3*0,3*25   </t>
  </si>
  <si>
    <t>631</t>
  </si>
  <si>
    <t>631515330</t>
  </si>
  <si>
    <t xml:space="preserve">deska minerální izolační  NF tl.160 mm   </t>
  </si>
  <si>
    <t xml:space="preserve">2,250*1,03   </t>
  </si>
  <si>
    <t>622251001</t>
  </si>
  <si>
    <t xml:space="preserve">Příplatek k cenám zateplení vnějších stěn za montáž pod keramický obklad   </t>
  </si>
  <si>
    <t xml:space="preserve">"balkony"(1,65*8+1,41*4)*0,2   </t>
  </si>
  <si>
    <t>622252001</t>
  </si>
  <si>
    <t xml:space="preserve">Montáž zakládacích soklových lišt zateplení   </t>
  </si>
  <si>
    <t xml:space="preserve">37,165+11,58+37,165-1,41*4+1,41*8   </t>
  </si>
  <si>
    <t>590</t>
  </si>
  <si>
    <t>590516380</t>
  </si>
  <si>
    <t xml:space="preserve">lišta zakládací LO 163 mm tl.1,0mm   </t>
  </si>
  <si>
    <t xml:space="preserve">"obvod+balkony"(80,270+1,41*8)*1,03   </t>
  </si>
  <si>
    <t>590514340</t>
  </si>
  <si>
    <t xml:space="preserve">hmoždinka zatloukací na zakládací lištu ZH 6 x 80 mm   </t>
  </si>
  <si>
    <t>kus</t>
  </si>
  <si>
    <t xml:space="preserve">374,094874089843 * 1,05   </t>
  </si>
  <si>
    <t>590514400</t>
  </si>
  <si>
    <t xml:space="preserve">spojka soklových profilů 30 mm   </t>
  </si>
  <si>
    <t xml:space="preserve">45,6213261085174 * 1,05   </t>
  </si>
  <si>
    <t>590514560</t>
  </si>
  <si>
    <t xml:space="preserve">podložka distanční pod zakládací lištu 5 mm   </t>
  </si>
  <si>
    <t xml:space="preserve">114,053315271293 * 1,05   </t>
  </si>
  <si>
    <t>622252002</t>
  </si>
  <si>
    <t xml:space="preserve">Montáž ostatních lišt zateplení   </t>
  </si>
  <si>
    <t xml:space="preserve">308,8+259,14+112,7+365,322*2   </t>
  </si>
  <si>
    <t>590514840</t>
  </si>
  <si>
    <t xml:space="preserve">rohovník PVC 10/10 cm bal. 2,5 m   </t>
  </si>
  <si>
    <t xml:space="preserve">"rohy domu" 9,425*4+1,175*2+1,475*2   </t>
  </si>
  <si>
    <t xml:space="preserve">"otvory"(1,65*(9*2+7*2*2+8+9*3*2)+2,4*2*8+2,4*8+0,75*4+0,75*2*18)   </t>
  </si>
  <si>
    <t>590514920</t>
  </si>
  <si>
    <t xml:space="preserve">lišta s okapničkou PVC UV 10/15, 2 m   </t>
  </si>
  <si>
    <t xml:space="preserve">"otvory" 1,41*(7+7*2+9*3+8)+2,165*(4*3)+0,95*14+1,45*2*2   </t>
  </si>
  <si>
    <t xml:space="preserve">"balkony"(2,35+1*2)*8+(1,6+1*2)*4   </t>
  </si>
  <si>
    <t xml:space="preserve">"římsa"37,16*2+11,58   </t>
  </si>
  <si>
    <t>590514940</t>
  </si>
  <si>
    <t xml:space="preserve">lišta parapetní PVC UV 10, 2 m   </t>
  </si>
  <si>
    <t xml:space="preserve">"okna"1,41*(21+27)+2,16*12+1,45*4+0,95*14   </t>
  </si>
  <si>
    <t>590515160</t>
  </si>
  <si>
    <t xml:space="preserve">profil ukončovací 1,4 cm PVC hrana (délka 3 m)   </t>
  </si>
  <si>
    <t xml:space="preserve">"otvory"(1,65*2*27+2,4*2*6+0,75*2*9)+(1,65*2*20+1,65*8+2,4*12+0,75*2*9+0,75*2*2)   </t>
  </si>
  <si>
    <t xml:space="preserve">"okna"1,41*27+1,45*4+0,95*5+2,16*12+1,41*21+2,16*2+0,952   </t>
  </si>
  <si>
    <t>590515180</t>
  </si>
  <si>
    <t xml:space="preserve">začišťovací páska okenní PVC profil 9 mm dl 1,4m   </t>
  </si>
  <si>
    <t xml:space="preserve">347,925714285714 * 1,05   </t>
  </si>
  <si>
    <t>622511011</t>
  </si>
  <si>
    <t xml:space="preserve">Tenkovrstvá akrylátová zrnitá omítka tl. 1,5 mm vnějších stěn,probarvená   </t>
  </si>
  <si>
    <t xml:space="preserve">559,599+73,726   </t>
  </si>
  <si>
    <t xml:space="preserve">"otvory ostění"0,18*(0,75*2+18+0,95*14+1,45*2)+0,16*(1,65*2*18+0,75*2*2+2,4*2*4)+0,16*(1,65*2*(14+18+8)+2,4*16)   </t>
  </si>
  <si>
    <t>622511111</t>
  </si>
  <si>
    <t xml:space="preserve">Tenkovrstvá akrylátová mozaiková střednězrnná omítka vnějších stěn   </t>
  </si>
  <si>
    <t xml:space="preserve">"sokl"1,175*37,105+(1,175+1,475)/211,46+1,475*37,105   </t>
  </si>
  <si>
    <t>629991012</t>
  </si>
  <si>
    <t xml:space="preserve">Zakrytí výplní otvorů fólií přilepenou na začišťovací lišty   </t>
  </si>
  <si>
    <t xml:space="preserve">(1,41*1*4+1,41*1,65*(19+27)+1,41*0,7*2+1,41*1,65*4+1,41*2,4*4+0,75*2,4*4+2,16*1,65*2)   </t>
  </si>
  <si>
    <t xml:space="preserve">(1,41*1,65*2*2+0,75*2,4*2*2+2,16*1,65*2)+(0,9*0,75*14+1,45*0,75*4)   </t>
  </si>
  <si>
    <t>629995101</t>
  </si>
  <si>
    <t xml:space="preserve">Očištění vnějších ploch omytím tlakovou vodou   </t>
  </si>
  <si>
    <t xml:space="preserve">37*10,5+11,25*10,5+37*10,8   </t>
  </si>
  <si>
    <t xml:space="preserve">"odp.otv"-((1*0,75*14+1,5*0,75*4)+(2,25*1,65*4+1,5*1,65*14+1,5*2,4*4)+(2,25*2,5*4+1,5*2,25*2+1,5*1,65*16)*2)   </t>
  </si>
  <si>
    <t>211</t>
  </si>
  <si>
    <t>931994141</t>
  </si>
  <si>
    <t xml:space="preserve">Těsnění pracovní spáry betonové konstrukce polyuretanovým tmelem do pl 1,5 cm2   </t>
  </si>
  <si>
    <t xml:space="preserve">"balkony"(2,35+1*2)*8+(1,6+1*2)*4+1,41*8   </t>
  </si>
  <si>
    <t>931994145</t>
  </si>
  <si>
    <t xml:space="preserve">Těsnění pracovní spáry betonové konstrukce polyuretanovou páskouz 15/5-12   </t>
  </si>
  <si>
    <t xml:space="preserve">"balkony"2,35*8+1,6*4+1,41*8   </t>
  </si>
  <si>
    <t xml:space="preserve">"výdechy topení" 0,3*4*25   </t>
  </si>
  <si>
    <t>003</t>
  </si>
  <si>
    <t>941111121</t>
  </si>
  <si>
    <t xml:space="preserve">Montáž lešení řadového trubkového lehkého s podlahami zatížení do 200 kg/m2 š do 1,2 m v do 10 m   </t>
  </si>
  <si>
    <t xml:space="preserve">10*(37,165*2+11,5+2*2)   </t>
  </si>
  <si>
    <t>941111221</t>
  </si>
  <si>
    <t xml:space="preserve">Příplatek k lešení řadovému trubkovému lehkému s podlahami š 1,2 m v 10 m za první a ZKD den použití   </t>
  </si>
  <si>
    <t>941111821</t>
  </si>
  <si>
    <t xml:space="preserve">Demontáž lešení řadového trubkového lehkého s podlahami zatížení do 200 kg/m2 š do 1,2 m v do 10 m   </t>
  </si>
  <si>
    <t>R</t>
  </si>
  <si>
    <t>952480500</t>
  </si>
  <si>
    <t xml:space="preserve">Úklid stavby po dokončení   </t>
  </si>
  <si>
    <t>kpl</t>
  </si>
  <si>
    <t>953732218</t>
  </si>
  <si>
    <t xml:space="preserve">Prodloužení ventilací troubami z nerezového materiálu hranatýmy 700/190 mm   </t>
  </si>
  <si>
    <t xml:space="preserve">"větrací mřížky"0,2*24   </t>
  </si>
  <si>
    <t>953742115</t>
  </si>
  <si>
    <t xml:space="preserve">Prodloužení komínů nebo ventilací rourami z nerezového materiálu DN do 200 mm   </t>
  </si>
  <si>
    <t xml:space="preserve">"od plyn spotřebičů"0,3*25   </t>
  </si>
  <si>
    <t>953943115</t>
  </si>
  <si>
    <t xml:space="preserve">Osazování mřížek pro odvětrání do fasády   </t>
  </si>
  <si>
    <t xml:space="preserve">"větrací mřížky"24   </t>
  </si>
  <si>
    <t xml:space="preserve">"odvětrání plyn.spotřebičů"25   </t>
  </si>
  <si>
    <t>553250640</t>
  </si>
  <si>
    <t xml:space="preserve">Mřížka větrací z nerezového materiálu se síťkou 700x190 mm   </t>
  </si>
  <si>
    <t>013</t>
  </si>
  <si>
    <t>978036121</t>
  </si>
  <si>
    <t xml:space="preserve">Otlučení vnějších omítek břízolitových o rozsahu do 10 %   </t>
  </si>
  <si>
    <t xml:space="preserve">37*9,2+11,25*9,2+37*9,2   </t>
  </si>
  <si>
    <t>978059641</t>
  </si>
  <si>
    <t xml:space="preserve">Odsekání a odebrání obkladů stěn z vnějších obkládaček plochy přes 1 m2   </t>
  </si>
  <si>
    <t xml:space="preserve">"sokl"0,25*(37,105*2+11,46)   </t>
  </si>
  <si>
    <t>979081111</t>
  </si>
  <si>
    <t xml:space="preserve">Odvoz suti a vybouraných hmot na skládku do 1 km   </t>
  </si>
  <si>
    <t>t</t>
  </si>
  <si>
    <t>979081121</t>
  </si>
  <si>
    <t xml:space="preserve">Odvoz suti a vybouraných hmot na skládku ZKD 1 km přes 1 km   </t>
  </si>
  <si>
    <t xml:space="preserve">15,539*12   </t>
  </si>
  <si>
    <t>979082111</t>
  </si>
  <si>
    <t xml:space="preserve">Vnitrostaveništní vodorovná doprava suti a vybouraných hmot do 10 m   </t>
  </si>
  <si>
    <t>979082121</t>
  </si>
  <si>
    <t xml:space="preserve">Vnitrostaveništní vodorovná doprava suti a vybouraných hmot ZKD 5 m přes 10 m   </t>
  </si>
  <si>
    <t>979098203</t>
  </si>
  <si>
    <t xml:space="preserve">Poplatek za uložení stavebního odpadu z keramických materiálů,omítek na skládce (skládkovné)   </t>
  </si>
  <si>
    <t>998011002</t>
  </si>
  <si>
    <t xml:space="preserve">Přesun hmot pro budovy zděné v do 12 m   </t>
  </si>
  <si>
    <t>721233115</t>
  </si>
  <si>
    <t xml:space="preserve">Montáž lapače střešních splavenin   </t>
  </si>
  <si>
    <t>721242804</t>
  </si>
  <si>
    <t xml:space="preserve">Demontáž lapače střešních splavenin DN 125   </t>
  </si>
  <si>
    <t>741</t>
  </si>
  <si>
    <t>743621110</t>
  </si>
  <si>
    <t xml:space="preserve">Montáž drát nebo lano hromosvodné svodové D do 10 mm s podpěrou   </t>
  </si>
  <si>
    <t xml:space="preserve">4*10   </t>
  </si>
  <si>
    <t>743621200</t>
  </si>
  <si>
    <t xml:space="preserve">Demontáž drát nebo lano hromosvodné svodové D do 10 mm s podpěrou   </t>
  </si>
  <si>
    <t>764410350</t>
  </si>
  <si>
    <t xml:space="preserve">Oplechování parapetů Al tl 0,8 mm rš 330 mm včetně rohů   </t>
  </si>
  <si>
    <t xml:space="preserve">1,41*8   </t>
  </si>
  <si>
    <t>764454802</t>
  </si>
  <si>
    <t xml:space="preserve">Demontáž trouby kruhové průměr 120 mm   </t>
  </si>
  <si>
    <t>764555502</t>
  </si>
  <si>
    <t xml:space="preserve">Montáž TiZn odpadní trouby kruhové průměr 120 mm   </t>
  </si>
  <si>
    <t>771444115</t>
  </si>
  <si>
    <t xml:space="preserve">Montáž soklíků z obkladaček hutných rovných flexibilní lepidlo v do 200 mm   </t>
  </si>
  <si>
    <t xml:space="preserve">"balkony"1,41*8   </t>
  </si>
  <si>
    <t>597</t>
  </si>
  <si>
    <t>597613081</t>
  </si>
  <si>
    <t xml:space="preserve">dlaždice keramické 200/200   </t>
  </si>
  <si>
    <t xml:space="preserve">11,280*1,02   </t>
  </si>
  <si>
    <t>Počet</t>
  </si>
  <si>
    <t>Měrné a účelové jednotky</t>
  </si>
  <si>
    <t>Rozpočtové náklady v</t>
  </si>
  <si>
    <t>DPH 15,00 % z</t>
  </si>
  <si>
    <t>DPH 21,00 % z</t>
  </si>
  <si>
    <t>00262871</t>
  </si>
  <si>
    <t>CZ00262871</t>
  </si>
  <si>
    <t xml:space="preserve">JKSO  </t>
  </si>
  <si>
    <t xml:space="preserve">EČO  </t>
  </si>
  <si>
    <t xml:space="preserve">Místo  </t>
  </si>
  <si>
    <t xml:space="preserve">Datum: </t>
  </si>
  <si>
    <t>Datum:</t>
  </si>
  <si>
    <t>Objednatel:</t>
  </si>
  <si>
    <t>Město Chrastava,nám.1.máje 1,46331 Chrastava</t>
  </si>
</sst>
</file>

<file path=xl/styles.xml><?xml version="1.0" encoding="utf-8"?>
<styleSheet xmlns="http://schemas.openxmlformats.org/spreadsheetml/2006/main">
  <numFmts count="21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##0;\-###0"/>
    <numFmt numFmtId="173" formatCode="#,##0;\-#,##0"/>
    <numFmt numFmtId="174" formatCode="#,##0.00;\-#,##0.00"/>
    <numFmt numFmtId="175" formatCode="0.00%;\-0.00%"/>
    <numFmt numFmtId="176" formatCode="#,##0.000;\-#,##0.000"/>
  </numFmts>
  <fonts count="42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b/>
      <u val="single"/>
      <sz val="8"/>
      <color indexed="10"/>
      <name val="Arial CE"/>
      <family val="0"/>
    </font>
    <font>
      <sz val="7"/>
      <name val="MS Sans Serif"/>
      <family val="0"/>
    </font>
    <font>
      <sz val="8"/>
      <color indexed="63"/>
      <name val="Arial CE"/>
      <family val="0"/>
    </font>
    <font>
      <i/>
      <sz val="8"/>
      <color indexed="63"/>
      <name val="Arial CE"/>
      <family val="0"/>
    </font>
    <font>
      <i/>
      <sz val="8"/>
      <name val="MS Sans Serif"/>
      <family val="0"/>
    </font>
    <font>
      <i/>
      <sz val="8"/>
      <color indexed="10"/>
      <name val="Arial CE"/>
      <family val="0"/>
    </font>
    <font>
      <sz val="8"/>
      <color indexed="12"/>
      <name val="Arial CE"/>
      <family val="0"/>
    </font>
    <font>
      <b/>
      <u val="single"/>
      <sz val="11"/>
      <color indexed="10"/>
      <name val="Arial CE"/>
      <family val="0"/>
    </font>
    <font>
      <sz val="11"/>
      <name val="MS Sans Serif"/>
      <family val="0"/>
    </font>
    <font>
      <b/>
      <sz val="1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hair">
        <color indexed="8"/>
      </left>
      <right/>
      <top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/>
    </border>
    <border>
      <left>
        <color indexed="63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>
        <color indexed="63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/>
    </border>
    <border>
      <left>
        <color indexed="63"/>
      </left>
      <right/>
      <top style="hair">
        <color indexed="8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>
        <color indexed="63"/>
      </right>
      <top/>
      <bottom style="hair">
        <color indexed="8"/>
      </bottom>
    </border>
    <border>
      <left>
        <color indexed="63"/>
      </left>
      <right/>
      <top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 quotePrefix="1">
      <alignment horizontal="right" vertical="center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top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top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172" fontId="1" fillId="0" borderId="27" xfId="0" applyNumberFormat="1" applyFont="1" applyBorder="1" applyAlignment="1" applyProtection="1">
      <alignment horizontal="right" vertical="center"/>
      <protection hidden="1"/>
    </xf>
    <xf numFmtId="173" fontId="8" fillId="0" borderId="28" xfId="0" applyNumberFormat="1" applyFont="1" applyBorder="1" applyAlignment="1" applyProtection="1">
      <alignment horizontal="right" vertical="center"/>
      <protection hidden="1"/>
    </xf>
    <xf numFmtId="174" fontId="8" fillId="0" borderId="28" xfId="0" applyNumberFormat="1" applyFont="1" applyBorder="1" applyAlignment="1" applyProtection="1">
      <alignment horizontal="right" vertical="center"/>
      <protection hidden="1"/>
    </xf>
    <xf numFmtId="172" fontId="1" fillId="0" borderId="28" xfId="0" applyNumberFormat="1" applyFont="1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horizontal="left" vertical="top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174" fontId="8" fillId="0" borderId="37" xfId="0" applyNumberFormat="1" applyFont="1" applyBorder="1" applyAlignment="1" applyProtection="1">
      <alignment horizontal="right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173" fontId="1" fillId="0" borderId="37" xfId="0" applyNumberFormat="1" applyFont="1" applyBorder="1" applyAlignment="1" applyProtection="1">
      <alignment horizontal="right" vertical="center"/>
      <protection hidden="1"/>
    </xf>
    <xf numFmtId="0" fontId="5" fillId="0" borderId="37" xfId="0" applyFont="1" applyBorder="1" applyAlignment="1" applyProtection="1">
      <alignment horizontal="left" vertical="center"/>
      <protection hidden="1"/>
    </xf>
    <xf numFmtId="175" fontId="5" fillId="0" borderId="39" xfId="0" applyNumberFormat="1" applyFont="1" applyBorder="1" applyAlignment="1" applyProtection="1">
      <alignment horizontal="right" vertical="center"/>
      <protection hidden="1"/>
    </xf>
    <xf numFmtId="174" fontId="8" fillId="0" borderId="40" xfId="0" applyNumberFormat="1" applyFont="1" applyBorder="1" applyAlignment="1" applyProtection="1">
      <alignment horizontal="right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top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left" vertical="center"/>
      <protection hidden="1"/>
    </xf>
    <xf numFmtId="174" fontId="8" fillId="0" borderId="44" xfId="0" applyNumberFormat="1" applyFont="1" applyBorder="1" applyAlignment="1" applyProtection="1">
      <alignment horizontal="right" vertical="center"/>
      <protection hidden="1"/>
    </xf>
    <xf numFmtId="173" fontId="1" fillId="0" borderId="44" xfId="0" applyNumberFormat="1" applyFont="1" applyBorder="1" applyAlignment="1" applyProtection="1">
      <alignment horizontal="right" vertical="center"/>
      <protection hidden="1"/>
    </xf>
    <xf numFmtId="174" fontId="8" fillId="0" borderId="45" xfId="0" applyNumberFormat="1" applyFont="1" applyBorder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174" fontId="8" fillId="0" borderId="47" xfId="0" applyNumberFormat="1" applyFont="1" applyBorder="1" applyAlignment="1" applyProtection="1">
      <alignment horizontal="right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174" fontId="8" fillId="0" borderId="22" xfId="0" applyNumberFormat="1" applyFont="1" applyBorder="1" applyAlignment="1" applyProtection="1">
      <alignment horizontal="right" vertical="center"/>
      <protection hidden="1"/>
    </xf>
    <xf numFmtId="0" fontId="3" fillId="0" borderId="49" xfId="0" applyFont="1" applyBorder="1" applyAlignment="1" applyProtection="1">
      <alignment horizontal="left" vertical="center"/>
      <protection hidden="1"/>
    </xf>
    <xf numFmtId="174" fontId="8" fillId="0" borderId="50" xfId="0" applyNumberFormat="1" applyFont="1" applyBorder="1" applyAlignment="1" applyProtection="1">
      <alignment horizontal="right" vertical="center"/>
      <protection hidden="1"/>
    </xf>
    <xf numFmtId="0" fontId="3" fillId="0" borderId="51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top"/>
      <protection hidden="1"/>
    </xf>
    <xf numFmtId="0" fontId="3" fillId="0" borderId="53" xfId="0" applyFont="1" applyBorder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left"/>
      <protection hidden="1"/>
    </xf>
    <xf numFmtId="174" fontId="5" fillId="0" borderId="0" xfId="0" applyNumberFormat="1" applyFont="1" applyBorder="1" applyAlignment="1" applyProtection="1">
      <alignment horizontal="left" vertical="center"/>
      <protection hidden="1"/>
    </xf>
    <xf numFmtId="174" fontId="8" fillId="0" borderId="55" xfId="0" applyNumberFormat="1" applyFont="1" applyBorder="1" applyAlignment="1" applyProtection="1">
      <alignment horizontal="right" vertical="center"/>
      <protection hidden="1"/>
    </xf>
    <xf numFmtId="0" fontId="3" fillId="0" borderId="56" xfId="0" applyFont="1" applyBorder="1" applyAlignment="1" applyProtection="1">
      <alignment horizontal="left" vertical="center"/>
      <protection hidden="1"/>
    </xf>
    <xf numFmtId="0" fontId="3" fillId="0" borderId="57" xfId="0" applyFont="1" applyBorder="1" applyAlignment="1" applyProtection="1">
      <alignment horizontal="left" vertical="center"/>
      <protection hidden="1"/>
    </xf>
    <xf numFmtId="174" fontId="5" fillId="0" borderId="56" xfId="0" applyNumberFormat="1" applyFont="1" applyBorder="1" applyAlignment="1" applyProtection="1">
      <alignment horizontal="left" vertical="center"/>
      <protection hidden="1"/>
    </xf>
    <xf numFmtId="0" fontId="3" fillId="0" borderId="58" xfId="0" applyFont="1" applyBorder="1" applyAlignment="1" applyProtection="1">
      <alignment horizontal="left" vertical="center"/>
      <protection hidden="1"/>
    </xf>
    <xf numFmtId="174" fontId="11" fillId="0" borderId="59" xfId="0" applyNumberFormat="1" applyFont="1" applyBorder="1" applyAlignment="1" applyProtection="1">
      <alignment horizontal="right" vertical="center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3" fillId="0" borderId="60" xfId="0" applyFont="1" applyBorder="1" applyAlignment="1" applyProtection="1">
      <alignment horizontal="left" vertical="center"/>
      <protection hidden="1"/>
    </xf>
    <xf numFmtId="0" fontId="3" fillId="0" borderId="61" xfId="0" applyFont="1" applyBorder="1" applyAlignment="1" applyProtection="1">
      <alignment horizontal="left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left" vertical="center"/>
      <protection hidden="1"/>
    </xf>
    <xf numFmtId="0" fontId="3" fillId="0" borderId="64" xfId="0" applyFont="1" applyBorder="1" applyAlignment="1" applyProtection="1">
      <alignment horizontal="left" vertical="center"/>
      <protection hidden="1"/>
    </xf>
    <xf numFmtId="174" fontId="8" fillId="0" borderId="65" xfId="0" applyNumberFormat="1" applyFont="1" applyBorder="1" applyAlignment="1" applyProtection="1">
      <alignment horizontal="right" vertical="center"/>
      <protection hidden="1"/>
    </xf>
    <xf numFmtId="0" fontId="5" fillId="24" borderId="66" xfId="0" applyFont="1" applyFill="1" applyBorder="1" applyAlignment="1" applyProtection="1">
      <alignment horizontal="center" vertical="center" wrapText="1"/>
      <protection hidden="1"/>
    </xf>
    <xf numFmtId="0" fontId="5" fillId="24" borderId="67" xfId="0" applyFont="1" applyFill="1" applyBorder="1" applyAlignment="1" applyProtection="1">
      <alignment horizontal="center" vertical="center" wrapText="1"/>
      <protection hidden="1"/>
    </xf>
    <xf numFmtId="0" fontId="5" fillId="24" borderId="68" xfId="0" applyFont="1" applyFill="1" applyBorder="1" applyAlignment="1" applyProtection="1">
      <alignment horizontal="center" vertical="center" wrapText="1"/>
      <protection hidden="1"/>
    </xf>
    <xf numFmtId="0" fontId="5" fillId="24" borderId="69" xfId="0" applyFont="1" applyFill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top"/>
      <protection hidden="1"/>
    </xf>
    <xf numFmtId="0" fontId="6" fillId="0" borderId="71" xfId="0" applyFont="1" applyBorder="1" applyAlignment="1" applyProtection="1">
      <alignment horizontal="left"/>
      <protection hidden="1"/>
    </xf>
    <xf numFmtId="0" fontId="30" fillId="19" borderId="70" xfId="0" applyFont="1" applyFill="1" applyBorder="1" applyAlignment="1" applyProtection="1">
      <alignment horizontal="left" wrapText="1"/>
      <protection hidden="1"/>
    </xf>
    <xf numFmtId="174" fontId="30" fillId="19" borderId="71" xfId="0" applyNumberFormat="1" applyFont="1" applyFill="1" applyBorder="1" applyAlignment="1" applyProtection="1">
      <alignment horizontal="right"/>
      <protection hidden="1"/>
    </xf>
    <xf numFmtId="0" fontId="11" fillId="25" borderId="70" xfId="0" applyFont="1" applyFill="1" applyBorder="1" applyAlignment="1" applyProtection="1">
      <alignment horizontal="left" wrapText="1"/>
      <protection hidden="1"/>
    </xf>
    <xf numFmtId="174" fontId="11" fillId="25" borderId="71" xfId="0" applyNumberFormat="1" applyFont="1" applyFill="1" applyBorder="1" applyAlignment="1" applyProtection="1">
      <alignment horizontal="right"/>
      <protection hidden="1"/>
    </xf>
    <xf numFmtId="0" fontId="31" fillId="0" borderId="70" xfId="0" applyFont="1" applyBorder="1" applyAlignment="1" applyProtection="1">
      <alignment horizontal="left" wrapText="1"/>
      <protection hidden="1"/>
    </xf>
    <xf numFmtId="174" fontId="31" fillId="0" borderId="71" xfId="0" applyNumberFormat="1" applyFont="1" applyBorder="1" applyAlignment="1" applyProtection="1">
      <alignment horizontal="right"/>
      <protection hidden="1"/>
    </xf>
    <xf numFmtId="0" fontId="32" fillId="19" borderId="72" xfId="0" applyFont="1" applyFill="1" applyBorder="1" applyAlignment="1" applyProtection="1">
      <alignment horizontal="left" wrapText="1"/>
      <protection hidden="1"/>
    </xf>
    <xf numFmtId="174" fontId="39" fillId="19" borderId="73" xfId="0" applyNumberFormat="1" applyFont="1" applyFill="1" applyBorder="1" applyAlignment="1" applyProtection="1">
      <alignment horizontal="right"/>
      <protection hidden="1"/>
    </xf>
    <xf numFmtId="0" fontId="5" fillId="24" borderId="74" xfId="0" applyFont="1" applyFill="1" applyBorder="1" applyAlignment="1" applyProtection="1">
      <alignment horizontal="center" vertical="center" wrapText="1"/>
      <protection hidden="1"/>
    </xf>
    <xf numFmtId="0" fontId="5" fillId="24" borderId="75" xfId="0" applyFont="1" applyFill="1" applyBorder="1" applyAlignment="1" applyProtection="1">
      <alignment horizontal="center" vertical="center" wrapText="1"/>
      <protection hidden="1"/>
    </xf>
    <xf numFmtId="0" fontId="5" fillId="24" borderId="76" xfId="0" applyFont="1" applyFill="1" applyBorder="1" applyAlignment="1" applyProtection="1">
      <alignment horizontal="center" vertical="center" wrapText="1"/>
      <protection hidden="1"/>
    </xf>
    <xf numFmtId="0" fontId="5" fillId="24" borderId="77" xfId="0" applyFont="1" applyFill="1" applyBorder="1" applyAlignment="1" applyProtection="1">
      <alignment horizontal="center" vertical="center" wrapText="1"/>
      <protection hidden="1"/>
    </xf>
    <xf numFmtId="0" fontId="33" fillId="24" borderId="75" xfId="0" applyFont="1" applyFill="1" applyBorder="1" applyAlignment="1" applyProtection="1">
      <alignment horizontal="center" vertical="center" wrapText="1"/>
      <protection hidden="1"/>
    </xf>
    <xf numFmtId="0" fontId="5" fillId="24" borderId="78" xfId="0" applyFont="1" applyFill="1" applyBorder="1" applyAlignment="1" applyProtection="1">
      <alignment horizontal="center" vertical="center" wrapText="1"/>
      <protection hidden="1"/>
    </xf>
    <xf numFmtId="0" fontId="5" fillId="24" borderId="79" xfId="0" applyFont="1" applyFill="1" applyBorder="1" applyAlignment="1" applyProtection="1">
      <alignment horizontal="center" vertical="center" wrapText="1"/>
      <protection hidden="1"/>
    </xf>
    <xf numFmtId="0" fontId="5" fillId="24" borderId="80" xfId="0" applyFont="1" applyFill="1" applyBorder="1" applyAlignment="1" applyProtection="1">
      <alignment horizontal="center" vertical="center" wrapText="1"/>
      <protection hidden="1"/>
    </xf>
    <xf numFmtId="0" fontId="5" fillId="24" borderId="16" xfId="0" applyFont="1" applyFill="1" applyBorder="1" applyAlignment="1" applyProtection="1">
      <alignment horizontal="center" vertical="center" wrapText="1"/>
      <protection hidden="1"/>
    </xf>
    <xf numFmtId="0" fontId="5" fillId="24" borderId="81" xfId="0" applyFont="1" applyFill="1" applyBorder="1" applyAlignment="1" applyProtection="1">
      <alignment horizontal="center" vertical="center" wrapText="1"/>
      <protection hidden="1"/>
    </xf>
    <xf numFmtId="0" fontId="33" fillId="24" borderId="80" xfId="0" applyFont="1" applyFill="1" applyBorder="1" applyAlignment="1" applyProtection="1">
      <alignment horizontal="center" vertical="center" wrapText="1"/>
      <protection hidden="1"/>
    </xf>
    <xf numFmtId="0" fontId="5" fillId="24" borderId="82" xfId="0" applyFont="1" applyFill="1" applyBorder="1" applyAlignment="1" applyProtection="1">
      <alignment horizontal="center" vertical="center" wrapText="1"/>
      <protection hidden="1"/>
    </xf>
    <xf numFmtId="0" fontId="6" fillId="18" borderId="70" xfId="0" applyFont="1" applyFill="1" applyBorder="1" applyAlignment="1" applyProtection="1">
      <alignment horizontal="left"/>
      <protection hidden="1"/>
    </xf>
    <xf numFmtId="0" fontId="6" fillId="18" borderId="0" xfId="0" applyFont="1" applyFill="1" applyBorder="1" applyAlignment="1" applyProtection="1">
      <alignment horizontal="left"/>
      <protection hidden="1"/>
    </xf>
    <xf numFmtId="0" fontId="0" fillId="18" borderId="0" xfId="0" applyFont="1" applyFill="1" applyBorder="1" applyAlignment="1" applyProtection="1">
      <alignment horizontal="left" vertical="top"/>
      <protection hidden="1"/>
    </xf>
    <xf numFmtId="0" fontId="6" fillId="18" borderId="71" xfId="0" applyFont="1" applyFill="1" applyBorder="1" applyAlignment="1" applyProtection="1">
      <alignment horizontal="left"/>
      <protection hidden="1"/>
    </xf>
    <xf numFmtId="173" fontId="4" fillId="19" borderId="83" xfId="0" applyNumberFormat="1" applyFont="1" applyFill="1" applyBorder="1" applyAlignment="1" applyProtection="1">
      <alignment horizontal="right"/>
      <protection hidden="1"/>
    </xf>
    <xf numFmtId="0" fontId="4" fillId="19" borderId="84" xfId="0" applyFont="1" applyFill="1" applyBorder="1" applyAlignment="1" applyProtection="1">
      <alignment horizontal="left" wrapText="1"/>
      <protection hidden="1"/>
    </xf>
    <xf numFmtId="176" fontId="4" fillId="19" borderId="84" xfId="0" applyNumberFormat="1" applyFont="1" applyFill="1" applyBorder="1" applyAlignment="1" applyProtection="1">
      <alignment horizontal="right"/>
      <protection hidden="1"/>
    </xf>
    <xf numFmtId="174" fontId="4" fillId="19" borderId="84" xfId="0" applyNumberFormat="1" applyFont="1" applyFill="1" applyBorder="1" applyAlignment="1" applyProtection="1">
      <alignment horizontal="right"/>
      <protection hidden="1"/>
    </xf>
    <xf numFmtId="174" fontId="4" fillId="19" borderId="85" xfId="0" applyNumberFormat="1" applyFont="1" applyFill="1" applyBorder="1" applyAlignment="1" applyProtection="1">
      <alignment horizontal="right"/>
      <protection hidden="1"/>
    </xf>
    <xf numFmtId="173" fontId="4" fillId="0" borderId="7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19" borderId="84" xfId="0" applyFont="1" applyFill="1" applyBorder="1" applyAlignment="1" applyProtection="1">
      <alignment horizontal="left" wrapText="1"/>
      <protection hidden="1"/>
    </xf>
    <xf numFmtId="176" fontId="4" fillId="0" borderId="0" xfId="0" applyNumberFormat="1" applyFont="1" applyBorder="1" applyAlignment="1" applyProtection="1">
      <alignment horizontal="right"/>
      <protection hidden="1"/>
    </xf>
    <xf numFmtId="174" fontId="4" fillId="0" borderId="0" xfId="0" applyNumberFormat="1" applyFont="1" applyBorder="1" applyAlignment="1" applyProtection="1">
      <alignment horizontal="right"/>
      <protection hidden="1"/>
    </xf>
    <xf numFmtId="174" fontId="4" fillId="0" borderId="71" xfId="0" applyNumberFormat="1" applyFont="1" applyBorder="1" applyAlignment="1" applyProtection="1">
      <alignment horizontal="right"/>
      <protection hidden="1"/>
    </xf>
    <xf numFmtId="173" fontId="5" fillId="0" borderId="86" xfId="0" applyNumberFormat="1" applyFont="1" applyBorder="1" applyAlignment="1" applyProtection="1">
      <alignment horizontal="right"/>
      <protection hidden="1"/>
    </xf>
    <xf numFmtId="0" fontId="5" fillId="0" borderId="87" xfId="0" applyFont="1" applyBorder="1" applyAlignment="1" applyProtection="1">
      <alignment horizontal="left" wrapText="1"/>
      <protection hidden="1"/>
    </xf>
    <xf numFmtId="176" fontId="5" fillId="0" borderId="87" xfId="0" applyNumberFormat="1" applyFont="1" applyBorder="1" applyAlignment="1" applyProtection="1">
      <alignment horizontal="right"/>
      <protection hidden="1"/>
    </xf>
    <xf numFmtId="174" fontId="5" fillId="0" borderId="88" xfId="0" applyNumberFormat="1" applyFont="1" applyBorder="1" applyAlignment="1" applyProtection="1">
      <alignment horizontal="right"/>
      <protection hidden="1"/>
    </xf>
    <xf numFmtId="173" fontId="35" fillId="0" borderId="70" xfId="0" applyNumberFormat="1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left" wrapText="1"/>
      <protection hidden="1"/>
    </xf>
    <xf numFmtId="176" fontId="35" fillId="0" borderId="0" xfId="0" applyNumberFormat="1" applyFont="1" applyBorder="1" applyAlignment="1" applyProtection="1">
      <alignment horizontal="right"/>
      <protection hidden="1"/>
    </xf>
    <xf numFmtId="174" fontId="35" fillId="0" borderId="0" xfId="0" applyNumberFormat="1" applyFont="1" applyBorder="1" applyAlignment="1" applyProtection="1">
      <alignment horizontal="right"/>
      <protection hidden="1"/>
    </xf>
    <xf numFmtId="174" fontId="5" fillId="0" borderId="89" xfId="0" applyNumberFormat="1" applyFont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173" fontId="5" fillId="0" borderId="7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176" fontId="5" fillId="0" borderId="0" xfId="0" applyNumberFormat="1" applyFont="1" applyBorder="1" applyAlignment="1" applyProtection="1">
      <alignment horizontal="right"/>
      <protection hidden="1"/>
    </xf>
    <xf numFmtId="174" fontId="5" fillId="0" borderId="0" xfId="0" applyNumberFormat="1" applyFont="1" applyBorder="1" applyAlignment="1" applyProtection="1">
      <alignment horizontal="right"/>
      <protection hidden="1"/>
    </xf>
    <xf numFmtId="174" fontId="5" fillId="0" borderId="90" xfId="0" applyNumberFormat="1" applyFont="1" applyBorder="1" applyAlignment="1" applyProtection="1">
      <alignment horizontal="right"/>
      <protection hidden="1"/>
    </xf>
    <xf numFmtId="174" fontId="4" fillId="0" borderId="91" xfId="0" applyNumberFormat="1" applyFont="1" applyBorder="1" applyAlignment="1" applyProtection="1">
      <alignment horizontal="right"/>
      <protection hidden="1"/>
    </xf>
    <xf numFmtId="174" fontId="5" fillId="0" borderId="71" xfId="0" applyNumberFormat="1" applyFont="1" applyBorder="1" applyAlignment="1" applyProtection="1">
      <alignment horizontal="right"/>
      <protection hidden="1"/>
    </xf>
    <xf numFmtId="173" fontId="37" fillId="0" borderId="70" xfId="0" applyNumberFormat="1" applyFont="1" applyBorder="1" applyAlignment="1" applyProtection="1">
      <alignment horizontal="right"/>
      <protection hidden="1"/>
    </xf>
    <xf numFmtId="0" fontId="37" fillId="0" borderId="0" xfId="0" applyFont="1" applyBorder="1" applyAlignment="1" applyProtection="1">
      <alignment horizontal="left" wrapText="1"/>
      <protection hidden="1"/>
    </xf>
    <xf numFmtId="176" fontId="37" fillId="0" borderId="0" xfId="0" applyNumberFormat="1" applyFont="1" applyBorder="1" applyAlignment="1" applyProtection="1">
      <alignment horizontal="right"/>
      <protection hidden="1"/>
    </xf>
    <xf numFmtId="174" fontId="37" fillId="0" borderId="0" xfId="0" applyNumberFormat="1" applyFont="1" applyBorder="1" applyAlignment="1" applyProtection="1">
      <alignment horizontal="right"/>
      <protection hidden="1"/>
    </xf>
    <xf numFmtId="174" fontId="5" fillId="0" borderId="91" xfId="0" applyNumberFormat="1" applyFont="1" applyBorder="1" applyAlignment="1" applyProtection="1">
      <alignment horizontal="right"/>
      <protection hidden="1"/>
    </xf>
    <xf numFmtId="0" fontId="0" fillId="0" borderId="87" xfId="0" applyBorder="1" applyAlignment="1" applyProtection="1">
      <alignment vertical="top"/>
      <protection hidden="1"/>
    </xf>
    <xf numFmtId="0" fontId="5" fillId="24" borderId="72" xfId="0" applyFont="1" applyFill="1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vertical="top"/>
      <protection hidden="1"/>
    </xf>
    <xf numFmtId="0" fontId="0" fillId="0" borderId="73" xfId="0" applyBorder="1" applyAlignment="1" applyProtection="1">
      <alignment vertical="top"/>
      <protection hidden="1"/>
    </xf>
    <xf numFmtId="0" fontId="6" fillId="18" borderId="0" xfId="0" applyFont="1" applyFill="1" applyBorder="1" applyAlignment="1" applyProtection="1">
      <alignment horizontal="left"/>
      <protection hidden="1"/>
    </xf>
    <xf numFmtId="173" fontId="38" fillId="0" borderId="86" xfId="0" applyNumberFormat="1" applyFont="1" applyBorder="1" applyAlignment="1" applyProtection="1">
      <alignment horizontal="right"/>
      <protection hidden="1"/>
    </xf>
    <xf numFmtId="0" fontId="38" fillId="0" borderId="87" xfId="0" applyFont="1" applyBorder="1" applyAlignment="1" applyProtection="1">
      <alignment horizontal="left" wrapText="1"/>
      <protection hidden="1"/>
    </xf>
    <xf numFmtId="176" fontId="38" fillId="0" borderId="87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top"/>
      <protection hidden="1"/>
    </xf>
    <xf numFmtId="173" fontId="38" fillId="0" borderId="93" xfId="0" applyNumberFormat="1" applyFont="1" applyBorder="1" applyAlignment="1" applyProtection="1">
      <alignment horizontal="right"/>
      <protection hidden="1"/>
    </xf>
    <xf numFmtId="0" fontId="38" fillId="0" borderId="94" xfId="0" applyFont="1" applyBorder="1" applyAlignment="1" applyProtection="1">
      <alignment horizontal="left" wrapText="1"/>
      <protection hidden="1"/>
    </xf>
    <xf numFmtId="176" fontId="38" fillId="0" borderId="94" xfId="0" applyNumberFormat="1" applyFont="1" applyBorder="1" applyAlignment="1" applyProtection="1">
      <alignment horizontal="right"/>
      <protection hidden="1"/>
    </xf>
    <xf numFmtId="173" fontId="5" fillId="0" borderId="93" xfId="0" applyNumberFormat="1" applyFont="1" applyBorder="1" applyAlignment="1" applyProtection="1">
      <alignment horizontal="right"/>
      <protection hidden="1"/>
    </xf>
    <xf numFmtId="0" fontId="5" fillId="0" borderId="94" xfId="0" applyFont="1" applyBorder="1" applyAlignment="1" applyProtection="1">
      <alignment horizontal="left" wrapText="1"/>
      <protection hidden="1"/>
    </xf>
    <xf numFmtId="176" fontId="5" fillId="0" borderId="94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 vertical="top"/>
      <protection hidden="1"/>
    </xf>
    <xf numFmtId="174" fontId="35" fillId="0" borderId="71" xfId="0" applyNumberFormat="1" applyFont="1" applyBorder="1" applyAlignment="1" applyProtection="1">
      <alignment horizontal="right"/>
      <protection hidden="1"/>
    </xf>
    <xf numFmtId="173" fontId="34" fillId="0" borderId="7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left" wrapText="1"/>
      <protection hidden="1"/>
    </xf>
    <xf numFmtId="176" fontId="34" fillId="0" borderId="0" xfId="0" applyNumberFormat="1" applyFont="1" applyBorder="1" applyAlignment="1" applyProtection="1">
      <alignment horizontal="right"/>
      <protection hidden="1"/>
    </xf>
    <xf numFmtId="174" fontId="34" fillId="0" borderId="0" xfId="0" applyNumberFormat="1" applyFont="1" applyBorder="1" applyAlignment="1" applyProtection="1">
      <alignment horizontal="right"/>
      <protection hidden="1"/>
    </xf>
    <xf numFmtId="174" fontId="34" fillId="0" borderId="71" xfId="0" applyNumberFormat="1" applyFont="1" applyBorder="1" applyAlignment="1" applyProtection="1">
      <alignment horizontal="right"/>
      <protection hidden="1"/>
    </xf>
    <xf numFmtId="173" fontId="32" fillId="19" borderId="83" xfId="0" applyNumberFormat="1" applyFont="1" applyFill="1" applyBorder="1" applyAlignment="1" applyProtection="1">
      <alignment horizontal="right"/>
      <protection hidden="1"/>
    </xf>
    <xf numFmtId="0" fontId="32" fillId="19" borderId="84" xfId="0" applyFont="1" applyFill="1" applyBorder="1" applyAlignment="1" applyProtection="1">
      <alignment horizontal="left" wrapText="1"/>
      <protection hidden="1"/>
    </xf>
    <xf numFmtId="0" fontId="0" fillId="0" borderId="87" xfId="0" applyFont="1" applyBorder="1" applyAlignment="1" applyProtection="1">
      <alignment horizontal="left" vertical="top"/>
      <protection hidden="1"/>
    </xf>
    <xf numFmtId="0" fontId="5" fillId="0" borderId="94" xfId="0" applyFont="1" applyBorder="1" applyAlignment="1" applyProtection="1">
      <alignment horizontal="left" wrapText="1"/>
      <protection hidden="1"/>
    </xf>
    <xf numFmtId="0" fontId="0" fillId="0" borderId="94" xfId="0" applyFont="1" applyBorder="1" applyAlignment="1" applyProtection="1">
      <alignment horizontal="left" vertical="top"/>
      <protection hidden="1"/>
    </xf>
    <xf numFmtId="0" fontId="38" fillId="0" borderId="94" xfId="0" applyFont="1" applyBorder="1" applyAlignment="1" applyProtection="1">
      <alignment horizontal="left" wrapText="1"/>
      <protection hidden="1"/>
    </xf>
    <xf numFmtId="0" fontId="0" fillId="0" borderId="94" xfId="0" applyFont="1" applyBorder="1" applyAlignment="1" applyProtection="1">
      <alignment horizontal="left" vertical="top"/>
      <protection hidden="1"/>
    </xf>
    <xf numFmtId="0" fontId="36" fillId="0" borderId="0" xfId="0" applyFont="1" applyBorder="1" applyAlignment="1" applyProtection="1">
      <alignment vertical="top"/>
      <protection hidden="1"/>
    </xf>
    <xf numFmtId="176" fontId="32" fillId="19" borderId="84" xfId="0" applyNumberFormat="1" applyFont="1" applyFill="1" applyBorder="1" applyAlignment="1" applyProtection="1">
      <alignment horizontal="right"/>
      <protection hidden="1"/>
    </xf>
    <xf numFmtId="174" fontId="32" fillId="19" borderId="84" xfId="0" applyNumberFormat="1" applyFont="1" applyFill="1" applyBorder="1" applyAlignment="1" applyProtection="1">
      <alignment horizontal="right"/>
      <protection hidden="1"/>
    </xf>
    <xf numFmtId="174" fontId="32" fillId="19" borderId="17" xfId="0" applyNumberFormat="1" applyFont="1" applyFill="1" applyBorder="1" applyAlignment="1" applyProtection="1">
      <alignment horizontal="right"/>
      <protection hidden="1"/>
    </xf>
    <xf numFmtId="173" fontId="0" fillId="0" borderId="0" xfId="0" applyNumberFormat="1" applyAlignment="1" applyProtection="1">
      <alignment horizontal="righ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176" fontId="0" fillId="0" borderId="0" xfId="0" applyNumberFormat="1" applyAlignment="1" applyProtection="1">
      <alignment horizontal="right" vertical="top"/>
      <protection hidden="1"/>
    </xf>
    <xf numFmtId="174" fontId="0" fillId="0" borderId="0" xfId="0" applyNumberFormat="1" applyAlignment="1" applyProtection="1">
      <alignment horizontal="right" vertical="top"/>
      <protection hidden="1"/>
    </xf>
    <xf numFmtId="0" fontId="5" fillId="17" borderId="16" xfId="0" applyFont="1" applyFill="1" applyBorder="1" applyAlignment="1" applyProtection="1">
      <alignment horizontal="right" vertical="center"/>
      <protection locked="0"/>
    </xf>
    <xf numFmtId="0" fontId="5" fillId="17" borderId="15" xfId="0" applyFont="1" applyFill="1" applyBorder="1" applyAlignment="1" applyProtection="1">
      <alignment horizontal="left" vertical="center"/>
      <protection locked="0"/>
    </xf>
    <xf numFmtId="174" fontId="5" fillId="17" borderId="87" xfId="0" applyNumberFormat="1" applyFont="1" applyFill="1" applyBorder="1" applyAlignment="1" applyProtection="1">
      <alignment horizontal="right"/>
      <protection locked="0"/>
    </xf>
    <xf numFmtId="174" fontId="38" fillId="17" borderId="8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top"/>
      <protection hidden="1"/>
    </xf>
    <xf numFmtId="174" fontId="38" fillId="17" borderId="94" xfId="0" applyNumberFormat="1" applyFont="1" applyFill="1" applyBorder="1" applyAlignment="1" applyProtection="1">
      <alignment horizontal="right"/>
      <protection locked="0"/>
    </xf>
    <xf numFmtId="174" fontId="5" fillId="17" borderId="94" xfId="0" applyNumberFormat="1" applyFont="1" applyFill="1" applyBorder="1" applyAlignment="1" applyProtection="1">
      <alignment horizontal="right"/>
      <protection locked="0"/>
    </xf>
    <xf numFmtId="0" fontId="4" fillId="18" borderId="70" xfId="0" applyFont="1" applyFill="1" applyBorder="1" applyAlignment="1" applyProtection="1">
      <alignment horizontal="left"/>
      <protection locked="0"/>
    </xf>
    <xf numFmtId="0" fontId="0" fillId="18" borderId="0" xfId="0" applyFill="1" applyBorder="1" applyAlignment="1" applyProtection="1">
      <alignment horizontal="left" vertical="top"/>
      <protection locked="0"/>
    </xf>
    <xf numFmtId="0" fontId="0" fillId="18" borderId="71" xfId="0" applyFill="1" applyBorder="1" applyAlignment="1" applyProtection="1">
      <alignment horizontal="left" vertical="top"/>
      <protection locked="0"/>
    </xf>
    <xf numFmtId="0" fontId="5" fillId="18" borderId="0" xfId="0" applyFont="1" applyFill="1" applyBorder="1" applyAlignment="1" applyProtection="1">
      <alignment horizontal="left"/>
      <protection locked="0"/>
    </xf>
    <xf numFmtId="0" fontId="0" fillId="18" borderId="0" xfId="0" applyFont="1" applyFill="1" applyBorder="1" applyAlignment="1" applyProtection="1">
      <alignment horizontal="left" vertical="top"/>
      <protection locked="0"/>
    </xf>
    <xf numFmtId="0" fontId="6" fillId="18" borderId="0" xfId="0" applyFont="1" applyFill="1" applyBorder="1" applyAlignment="1" applyProtection="1">
      <alignment horizontal="left"/>
      <protection locked="0"/>
    </xf>
    <xf numFmtId="0" fontId="4" fillId="18" borderId="0" xfId="0" applyFont="1" applyFill="1" applyBorder="1" applyAlignment="1" applyProtection="1">
      <alignment horizontal="left"/>
      <protection locked="0"/>
    </xf>
    <xf numFmtId="0" fontId="5" fillId="18" borderId="70" xfId="0" applyFont="1" applyFill="1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wrapText="1"/>
      <protection hidden="1"/>
    </xf>
    <xf numFmtId="0" fontId="6" fillId="18" borderId="72" xfId="0" applyFont="1" applyFill="1" applyBorder="1" applyAlignment="1" applyProtection="1">
      <alignment horizontal="left"/>
      <protection locked="0"/>
    </xf>
    <xf numFmtId="0" fontId="6" fillId="18" borderId="92" xfId="0" applyFont="1" applyFill="1" applyBorder="1" applyAlignment="1" applyProtection="1">
      <alignment horizontal="left"/>
      <protection locked="0"/>
    </xf>
    <xf numFmtId="0" fontId="0" fillId="18" borderId="92" xfId="0" applyFill="1" applyBorder="1" applyAlignment="1" applyProtection="1">
      <alignment horizontal="left" vertical="top"/>
      <protection locked="0"/>
    </xf>
    <xf numFmtId="0" fontId="0" fillId="18" borderId="73" xfId="0" applyFill="1" applyBorder="1" applyAlignment="1" applyProtection="1">
      <alignment horizontal="left" vertical="top"/>
      <protection locked="0"/>
    </xf>
    <xf numFmtId="0" fontId="4" fillId="18" borderId="70" xfId="0" applyFont="1" applyFill="1" applyBorder="1" applyAlignment="1" applyProtection="1">
      <alignment horizontal="left"/>
      <protection locked="0"/>
    </xf>
    <xf numFmtId="0" fontId="5" fillId="18" borderId="0" xfId="0" applyFont="1" applyFill="1" applyBorder="1" applyAlignment="1" applyProtection="1">
      <alignment horizontal="left"/>
      <protection locked="0"/>
    </xf>
    <xf numFmtId="0" fontId="0" fillId="18" borderId="0" xfId="0" applyFont="1" applyFill="1" applyBorder="1" applyAlignment="1" applyProtection="1">
      <alignment horizontal="left" vertical="top"/>
      <protection locked="0"/>
    </xf>
    <xf numFmtId="0" fontId="6" fillId="18" borderId="0" xfId="0" applyFont="1" applyFill="1" applyBorder="1" applyAlignment="1" applyProtection="1">
      <alignment horizontal="left"/>
      <protection locked="0"/>
    </xf>
    <xf numFmtId="0" fontId="4" fillId="18" borderId="0" xfId="0" applyFont="1" applyFill="1" applyBorder="1" applyAlignment="1" applyProtection="1">
      <alignment horizontal="left"/>
      <protection locked="0"/>
    </xf>
    <xf numFmtId="0" fontId="5" fillId="18" borderId="70" xfId="0" applyFont="1" applyFill="1" applyBorder="1" applyAlignment="1" applyProtection="1">
      <alignment horizontal="left"/>
      <protection locked="0"/>
    </xf>
    <xf numFmtId="0" fontId="6" fillId="18" borderId="72" xfId="0" applyFont="1" applyFill="1" applyBorder="1" applyAlignment="1" applyProtection="1">
      <alignment horizontal="left"/>
      <protection locked="0"/>
    </xf>
    <xf numFmtId="0" fontId="6" fillId="18" borderId="92" xfId="0" applyFont="1" applyFill="1" applyBorder="1" applyAlignment="1" applyProtection="1">
      <alignment horizontal="left"/>
      <protection locked="0"/>
    </xf>
    <xf numFmtId="0" fontId="0" fillId="18" borderId="92" xfId="0" applyFont="1" applyFill="1" applyBorder="1" applyAlignment="1" applyProtection="1">
      <alignment horizontal="left" vertical="top"/>
      <protection locked="0"/>
    </xf>
    <xf numFmtId="0" fontId="3" fillId="0" borderId="9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96" xfId="0" applyFont="1" applyBorder="1" applyAlignment="1" applyProtection="1">
      <alignment horizontal="left" vertical="center"/>
      <protection hidden="1"/>
    </xf>
    <xf numFmtId="0" fontId="0" fillId="0" borderId="97" xfId="0" applyBorder="1" applyAlignment="1" applyProtection="1">
      <alignment horizontal="left" vertical="top"/>
      <protection hidden="1"/>
    </xf>
    <xf numFmtId="0" fontId="0" fillId="0" borderId="98" xfId="0" applyBorder="1" applyAlignment="1" applyProtection="1">
      <alignment horizontal="left" vertical="top"/>
      <protection hidden="1"/>
    </xf>
    <xf numFmtId="0" fontId="0" fillId="0" borderId="99" xfId="0" applyBorder="1" applyAlignment="1" applyProtection="1">
      <alignment horizontal="left" vertical="top"/>
      <protection hidden="1"/>
    </xf>
    <xf numFmtId="0" fontId="0" fillId="0" borderId="100" xfId="0" applyBorder="1" applyAlignment="1" applyProtection="1">
      <alignment horizontal="left" vertical="top"/>
      <protection hidden="1"/>
    </xf>
    <xf numFmtId="0" fontId="0" fillId="0" borderId="101" xfId="0" applyBorder="1" applyAlignment="1" applyProtection="1">
      <alignment horizontal="left" vertical="top"/>
      <protection hidden="1"/>
    </xf>
    <xf numFmtId="0" fontId="0" fillId="0" borderId="102" xfId="0" applyBorder="1" applyAlignment="1" applyProtection="1">
      <alignment horizontal="left" vertical="top"/>
      <protection hidden="1"/>
    </xf>
    <xf numFmtId="0" fontId="4" fillId="18" borderId="7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18" borderId="0" xfId="0" applyFill="1" applyBorder="1" applyAlignment="1" applyProtection="1">
      <alignment horizontal="left" vertical="top"/>
      <protection locked="0"/>
    </xf>
    <xf numFmtId="0" fontId="0" fillId="18" borderId="71" xfId="0" applyFill="1" applyBorder="1" applyAlignment="1" applyProtection="1">
      <alignment horizontal="left" vertical="top"/>
      <protection locked="0"/>
    </xf>
    <xf numFmtId="0" fontId="0" fillId="18" borderId="0" xfId="0" applyFill="1" applyBorder="1" applyAlignment="1" applyProtection="1">
      <alignment horizontal="center" vertical="top"/>
      <protection locked="0"/>
    </xf>
    <xf numFmtId="0" fontId="0" fillId="18" borderId="71" xfId="0" applyFill="1" applyBorder="1" applyAlignment="1" applyProtection="1">
      <alignment horizontal="center" vertical="top"/>
      <protection locked="0"/>
    </xf>
    <xf numFmtId="0" fontId="11" fillId="25" borderId="0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39" fillId="19" borderId="92" xfId="0" applyFont="1" applyFill="1" applyBorder="1" applyAlignment="1" applyProtection="1">
      <alignment horizontal="left" wrapText="1"/>
      <protection hidden="1"/>
    </xf>
    <xf numFmtId="0" fontId="40" fillId="19" borderId="92" xfId="0" applyFont="1" applyFill="1" applyBorder="1" applyAlignment="1" applyProtection="1">
      <alignment vertical="top"/>
      <protection hidden="1"/>
    </xf>
    <xf numFmtId="0" fontId="38" fillId="0" borderId="87" xfId="0" applyFont="1" applyBorder="1" applyAlignment="1" applyProtection="1">
      <alignment horizontal="left" wrapText="1"/>
      <protection hidden="1"/>
    </xf>
    <xf numFmtId="0" fontId="0" fillId="0" borderId="87" xfId="0" applyFont="1" applyBorder="1" applyAlignment="1" applyProtection="1">
      <alignment horizontal="left" vertical="top"/>
      <protection hidden="1"/>
    </xf>
    <xf numFmtId="0" fontId="35" fillId="0" borderId="0" xfId="0" applyFont="1" applyBorder="1" applyAlignment="1" applyProtection="1">
      <alignment horizontal="left" wrapText="1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0" fontId="32" fillId="19" borderId="84" xfId="0" applyFont="1" applyFill="1" applyBorder="1" applyAlignment="1" applyProtection="1">
      <alignment horizontal="left" wrapText="1"/>
      <protection hidden="1"/>
    </xf>
    <xf numFmtId="0" fontId="0" fillId="19" borderId="84" xfId="0" applyFill="1" applyBorder="1" applyAlignment="1" applyProtection="1">
      <alignment horizontal="left" vertical="top"/>
      <protection hidden="1"/>
    </xf>
    <xf numFmtId="0" fontId="29" fillId="18" borderId="103" xfId="0" applyFont="1" applyFill="1" applyBorder="1" applyAlignment="1" applyProtection="1">
      <alignment horizontal="left"/>
      <protection locked="0"/>
    </xf>
    <xf numFmtId="0" fontId="0" fillId="18" borderId="104" xfId="0" applyFill="1" applyBorder="1" applyAlignment="1" applyProtection="1">
      <alignment horizontal="left" vertical="top"/>
      <protection locked="0"/>
    </xf>
    <xf numFmtId="0" fontId="0" fillId="18" borderId="105" xfId="0" applyFill="1" applyBorder="1" applyAlignment="1" applyProtection="1">
      <alignment horizontal="left" vertical="top"/>
      <protection locked="0"/>
    </xf>
    <xf numFmtId="0" fontId="4" fillId="18" borderId="70" xfId="0" applyFont="1" applyFill="1" applyBorder="1" applyAlignment="1" applyProtection="1">
      <alignment horizontal="left"/>
      <protection locked="0"/>
    </xf>
    <xf numFmtId="0" fontId="5" fillId="24" borderId="83" xfId="0" applyFont="1" applyFill="1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vertical="top"/>
      <protection hidden="1"/>
    </xf>
    <xf numFmtId="0" fontId="0" fillId="0" borderId="85" xfId="0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30" fillId="19" borderId="0" xfId="0" applyFont="1" applyFill="1" applyBorder="1" applyAlignment="1" applyProtection="1">
      <alignment horizontal="left" wrapText="1"/>
      <protection hidden="1"/>
    </xf>
    <xf numFmtId="0" fontId="5" fillId="0" borderId="87" xfId="0" applyFont="1" applyBorder="1" applyAlignment="1" applyProtection="1">
      <alignment horizontal="left" wrapText="1"/>
      <protection hidden="1"/>
    </xf>
    <xf numFmtId="0" fontId="0" fillId="0" borderId="87" xfId="0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4" fillId="19" borderId="84" xfId="0" applyFont="1" applyFill="1" applyBorder="1" applyAlignment="1" applyProtection="1">
      <alignment horizontal="center" wrapText="1"/>
      <protection hidden="1"/>
    </xf>
    <xf numFmtId="0" fontId="29" fillId="18" borderId="103" xfId="0" applyFont="1" applyFill="1" applyBorder="1" applyAlignment="1" applyProtection="1">
      <alignment horizontal="left"/>
      <protection locked="0"/>
    </xf>
    <xf numFmtId="0" fontId="0" fillId="0" borderId="104" xfId="0" applyBorder="1" applyAlignment="1" applyProtection="1">
      <alignment horizontal="left" vertical="top"/>
      <protection locked="0"/>
    </xf>
    <xf numFmtId="0" fontId="0" fillId="0" borderId="105" xfId="0" applyBorder="1" applyAlignment="1" applyProtection="1">
      <alignment horizontal="left" vertical="top"/>
      <protection locked="0"/>
    </xf>
    <xf numFmtId="0" fontId="0" fillId="19" borderId="84" xfId="0" applyFill="1" applyBorder="1" applyAlignment="1" applyProtection="1">
      <alignment vertical="top"/>
      <protection hidden="1"/>
    </xf>
    <xf numFmtId="0" fontId="41" fillId="0" borderId="106" xfId="0" applyFont="1" applyBorder="1" applyAlignment="1" applyProtection="1">
      <alignment horizontal="center" vertical="top"/>
      <protection hidden="1"/>
    </xf>
    <xf numFmtId="0" fontId="41" fillId="0" borderId="0" xfId="0" applyFont="1" applyBorder="1" applyAlignment="1" applyProtection="1">
      <alignment horizontal="center" vertical="top"/>
      <protection hidden="1"/>
    </xf>
    <xf numFmtId="0" fontId="41" fillId="0" borderId="13" xfId="0" applyFont="1" applyBorder="1" applyAlignment="1" applyProtection="1">
      <alignment horizontal="center" vertical="top"/>
      <protection hidden="1"/>
    </xf>
    <xf numFmtId="0" fontId="7" fillId="0" borderId="107" xfId="0" applyFont="1" applyBorder="1" applyAlignment="1" applyProtection="1">
      <alignment horizontal="left" vertical="center"/>
      <protection hidden="1"/>
    </xf>
    <xf numFmtId="0" fontId="7" fillId="0" borderId="108" xfId="0" applyFont="1" applyBorder="1" applyAlignment="1" applyProtection="1">
      <alignment horizontal="left" vertical="center"/>
      <protection hidden="1"/>
    </xf>
    <xf numFmtId="0" fontId="0" fillId="0" borderId="108" xfId="0" applyBorder="1" applyAlignment="1" applyProtection="1">
      <alignment horizontal="left" vertical="center"/>
      <protection hidden="1"/>
    </xf>
    <xf numFmtId="0" fontId="31" fillId="0" borderId="0" xfId="0" applyFont="1" applyBorder="1" applyAlignment="1" applyProtection="1">
      <alignment horizontal="left" wrapText="1"/>
      <protection hidden="1"/>
    </xf>
    <xf numFmtId="0" fontId="7" fillId="0" borderId="107" xfId="0" applyFont="1" applyBorder="1" applyAlignment="1" applyProtection="1">
      <alignment horizontal="left" vertical="center" wrapText="1"/>
      <protection hidden="1"/>
    </xf>
    <xf numFmtId="0" fontId="7" fillId="0" borderId="109" xfId="0" applyFont="1" applyBorder="1" applyAlignment="1" applyProtection="1">
      <alignment horizontal="left" vertical="center" wrapText="1"/>
      <protection hidden="1"/>
    </xf>
    <xf numFmtId="0" fontId="4" fillId="0" borderId="110" xfId="0" applyFont="1" applyBorder="1" applyAlignment="1" applyProtection="1">
      <alignment horizontal="left" vertical="center" wrapText="1"/>
      <protection hidden="1"/>
    </xf>
    <xf numFmtId="0" fontId="0" fillId="0" borderId="111" xfId="0" applyBorder="1" applyAlignment="1" applyProtection="1">
      <alignment horizontal="left" vertical="center" wrapText="1"/>
      <protection hidden="1"/>
    </xf>
    <xf numFmtId="0" fontId="0" fillId="0" borderId="112" xfId="0" applyBorder="1" applyAlignment="1" applyProtection="1">
      <alignment horizontal="left" vertical="center" wrapText="1"/>
      <protection hidden="1"/>
    </xf>
    <xf numFmtId="0" fontId="4" fillId="0" borderId="113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14" xfId="0" applyBorder="1" applyAlignment="1" applyProtection="1">
      <alignment horizontal="left" vertical="center" wrapText="1"/>
      <protection hidden="1"/>
    </xf>
    <xf numFmtId="0" fontId="4" fillId="0" borderId="115" xfId="0" applyFont="1" applyBorder="1" applyAlignment="1" applyProtection="1">
      <alignment horizontal="left" vertical="center" wrapText="1"/>
      <protection hidden="1"/>
    </xf>
    <xf numFmtId="0" fontId="0" fillId="0" borderId="116" xfId="0" applyBorder="1" applyAlignment="1" applyProtection="1">
      <alignment horizontal="left" vertical="center" wrapText="1"/>
      <protection hidden="1"/>
    </xf>
    <xf numFmtId="0" fontId="0" fillId="0" borderId="117" xfId="0" applyBorder="1" applyAlignment="1" applyProtection="1">
      <alignment horizontal="left" vertical="center" wrapText="1"/>
      <protection hidden="1"/>
    </xf>
    <xf numFmtId="0" fontId="5" fillId="0" borderId="110" xfId="0" applyFont="1" applyBorder="1" applyAlignment="1" applyProtection="1">
      <alignment horizontal="left" vertical="center" wrapText="1"/>
      <protection hidden="1"/>
    </xf>
    <xf numFmtId="0" fontId="5" fillId="0" borderId="113" xfId="0" applyFont="1" applyBorder="1" applyAlignment="1" applyProtection="1">
      <alignment horizontal="left" vertical="center" wrapText="1"/>
      <protection hidden="1"/>
    </xf>
    <xf numFmtId="0" fontId="5" fillId="17" borderId="115" xfId="0" applyFont="1" applyFill="1" applyBorder="1" applyAlignment="1" applyProtection="1">
      <alignment horizontal="left" vertical="center" wrapText="1"/>
      <protection locked="0"/>
    </xf>
    <xf numFmtId="0" fontId="0" fillId="17" borderId="116" xfId="0" applyFill="1" applyBorder="1" applyAlignment="1" applyProtection="1">
      <alignment horizontal="left" vertical="center" wrapText="1"/>
      <protection locked="0"/>
    </xf>
    <xf numFmtId="0" fontId="0" fillId="17" borderId="117" xfId="0" applyFill="1" applyBorder="1" applyAlignment="1" applyProtection="1">
      <alignment horizontal="left" vertical="center" wrapText="1"/>
      <protection locked="0"/>
    </xf>
    <xf numFmtId="0" fontId="7" fillId="0" borderId="118" xfId="0" applyFont="1" applyBorder="1" applyAlignment="1" applyProtection="1">
      <alignment horizontal="center" vertical="center"/>
      <protection hidden="1"/>
    </xf>
    <xf numFmtId="0" fontId="7" fillId="0" borderId="119" xfId="0" applyFont="1" applyBorder="1" applyAlignment="1" applyProtection="1">
      <alignment horizontal="center" vertical="center"/>
      <protection hidden="1"/>
    </xf>
    <xf numFmtId="0" fontId="7" fillId="0" borderId="120" xfId="0" applyFont="1" applyBorder="1" applyAlignment="1" applyProtection="1">
      <alignment horizontal="center" vertical="center"/>
      <protection hidden="1"/>
    </xf>
    <xf numFmtId="0" fontId="7" fillId="0" borderId="121" xfId="0" applyFont="1" applyBorder="1" applyAlignment="1" applyProtection="1">
      <alignment horizontal="left" vertical="top"/>
      <protection hidden="1"/>
    </xf>
    <xf numFmtId="0" fontId="0" fillId="0" borderId="122" xfId="0" applyBorder="1" applyAlignment="1" applyProtection="1">
      <alignment horizontal="left" vertical="top"/>
      <protection hidden="1"/>
    </xf>
    <xf numFmtId="0" fontId="3" fillId="0" borderId="123" xfId="0" applyFont="1" applyBorder="1" applyAlignment="1" applyProtection="1">
      <alignment horizontal="left"/>
      <protection hidden="1"/>
    </xf>
    <xf numFmtId="0" fontId="0" fillId="0" borderId="124" xfId="0" applyBorder="1" applyAlignment="1" applyProtection="1">
      <alignment horizontal="left" vertical="top"/>
      <protection hidden="1"/>
    </xf>
    <xf numFmtId="0" fontId="7" fillId="0" borderId="125" xfId="0" applyFont="1" applyBorder="1" applyAlignment="1" applyProtection="1">
      <alignment horizontal="left" vertical="center"/>
      <protection hidden="1"/>
    </xf>
    <xf numFmtId="0" fontId="0" fillId="0" borderId="126" xfId="0" applyBorder="1" applyAlignment="1" applyProtection="1">
      <alignment horizontal="left" vertical="center"/>
      <protection hidden="1"/>
    </xf>
    <xf numFmtId="0" fontId="7" fillId="0" borderId="127" xfId="0" applyFont="1" applyBorder="1" applyAlignment="1" applyProtection="1">
      <alignment horizontal="left" vertical="top"/>
      <protection hidden="1"/>
    </xf>
    <xf numFmtId="0" fontId="0" fillId="0" borderId="128" xfId="0" applyBorder="1" applyAlignment="1" applyProtection="1">
      <alignment horizontal="left" vertical="top"/>
      <protection hidden="1"/>
    </xf>
    <xf numFmtId="0" fontId="3" fillId="0" borderId="129" xfId="0" applyFont="1" applyBorder="1" applyAlignment="1" applyProtection="1">
      <alignment horizontal="left"/>
      <protection hidden="1"/>
    </xf>
    <xf numFmtId="0" fontId="0" fillId="0" borderId="130" xfId="0" applyBorder="1" applyAlignment="1" applyProtection="1">
      <alignment horizontal="left" vertical="top"/>
      <protection hidden="1"/>
    </xf>
    <xf numFmtId="0" fontId="5" fillId="0" borderId="131" xfId="0" applyFont="1" applyBorder="1" applyAlignment="1" applyProtection="1">
      <alignment horizontal="left" wrapText="1"/>
      <protection hidden="1"/>
    </xf>
    <xf numFmtId="0" fontId="5" fillId="0" borderId="131" xfId="0" applyFont="1" applyBorder="1" applyAlignment="1" applyProtection="1">
      <alignment vertical="center" wrapText="1"/>
      <protection hidden="1"/>
    </xf>
    <xf numFmtId="0" fontId="0" fillId="0" borderId="119" xfId="0" applyBorder="1" applyAlignment="1" applyProtection="1">
      <alignment vertical="center" wrapText="1"/>
      <protection hidden="1"/>
    </xf>
    <xf numFmtId="0" fontId="0" fillId="0" borderId="132" xfId="0" applyBorder="1" applyAlignment="1" applyProtection="1">
      <alignment vertical="center" wrapText="1"/>
      <protection hidden="1"/>
    </xf>
    <xf numFmtId="0" fontId="35" fillId="0" borderId="133" xfId="0" applyFont="1" applyBorder="1" applyAlignment="1" applyProtection="1">
      <alignment horizontal="left" wrapText="1"/>
      <protection hidden="1"/>
    </xf>
    <xf numFmtId="0" fontId="36" fillId="0" borderId="133" xfId="0" applyFont="1" applyBorder="1" applyAlignment="1" applyProtection="1">
      <alignment vertical="top" wrapText="1"/>
      <protection hidden="1"/>
    </xf>
    <xf numFmtId="0" fontId="0" fillId="0" borderId="119" xfId="0" applyBorder="1" applyAlignment="1">
      <alignment vertical="top"/>
    </xf>
    <xf numFmtId="0" fontId="0" fillId="0" borderId="132" xfId="0" applyBorder="1" applyAlignment="1">
      <alignment vertical="top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PageLayoutView="0" workbookViewId="0" topLeftCell="A82">
      <selection activeCell="D70" sqref="D70:F70"/>
    </sheetView>
  </sheetViews>
  <sheetFormatPr defaultColWidth="10.5" defaultRowHeight="10.5"/>
  <cols>
    <col min="1" max="1" width="9.16015625" style="1" bestFit="1" customWidth="1"/>
    <col min="2" max="2" width="12.5" style="1" bestFit="1" customWidth="1"/>
    <col min="3" max="3" width="15.33203125" style="1" bestFit="1" customWidth="1"/>
    <col min="4" max="4" width="9.66015625" style="1" customWidth="1"/>
    <col min="5" max="5" width="21.83203125" style="1" bestFit="1" customWidth="1"/>
    <col min="6" max="6" width="15.83203125" style="1" bestFit="1" customWidth="1"/>
    <col min="7" max="7" width="14.66015625" style="1" bestFit="1" customWidth="1"/>
    <col min="8" max="8" width="18.33203125" style="1" bestFit="1" customWidth="1"/>
    <col min="9" max="9" width="17.5" style="1" bestFit="1" customWidth="1"/>
    <col min="10" max="10" width="18.83203125" style="1" customWidth="1"/>
    <col min="11" max="11" width="6.16015625" style="1" bestFit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0" ht="10.5">
      <c r="A1" s="217"/>
      <c r="B1" s="218"/>
      <c r="C1" s="218"/>
      <c r="D1" s="218"/>
      <c r="E1" s="218"/>
      <c r="F1" s="218"/>
      <c r="G1" s="218"/>
      <c r="H1" s="218"/>
      <c r="I1" s="218"/>
      <c r="J1" s="219"/>
    </row>
    <row r="2" spans="1:10" ht="23.25">
      <c r="A2" s="257" t="s">
        <v>0</v>
      </c>
      <c r="B2" s="258"/>
      <c r="C2" s="258"/>
      <c r="D2" s="258"/>
      <c r="E2" s="258"/>
      <c r="F2" s="258"/>
      <c r="G2" s="258"/>
      <c r="H2" s="258"/>
      <c r="I2" s="258"/>
      <c r="J2" s="259"/>
    </row>
    <row r="3" spans="1:10" ht="10.5">
      <c r="A3" s="220"/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2" thickBot="1">
      <c r="A4" s="213"/>
      <c r="B4" s="214"/>
      <c r="C4" s="214"/>
      <c r="D4" s="214"/>
      <c r="E4" s="214"/>
      <c r="F4" s="214"/>
      <c r="G4" s="214"/>
      <c r="H4" s="214"/>
      <c r="I4" s="215"/>
      <c r="J4" s="216"/>
    </row>
    <row r="5" spans="1:10" ht="11.25">
      <c r="A5" s="4"/>
      <c r="B5" s="5" t="s">
        <v>1</v>
      </c>
      <c r="C5" s="266" t="s">
        <v>2</v>
      </c>
      <c r="D5" s="267"/>
      <c r="E5" s="267"/>
      <c r="F5" s="267"/>
      <c r="G5" s="268"/>
      <c r="H5" s="6" t="s">
        <v>342</v>
      </c>
      <c r="I5" s="7"/>
      <c r="J5" s="8"/>
    </row>
    <row r="6" spans="1:10" ht="11.25">
      <c r="A6" s="4"/>
      <c r="B6" s="5" t="s">
        <v>3</v>
      </c>
      <c r="C6" s="269"/>
      <c r="D6" s="270"/>
      <c r="E6" s="270"/>
      <c r="F6" s="270"/>
      <c r="G6" s="271"/>
      <c r="H6" s="6" t="s">
        <v>343</v>
      </c>
      <c r="I6" s="9"/>
      <c r="J6" s="8"/>
    </row>
    <row r="7" spans="1:10" ht="12" thickBot="1">
      <c r="A7" s="4"/>
      <c r="B7" s="5"/>
      <c r="C7" s="272" t="s">
        <v>4</v>
      </c>
      <c r="D7" s="273"/>
      <c r="E7" s="273"/>
      <c r="F7" s="273"/>
      <c r="G7" s="274"/>
      <c r="H7" s="6" t="s">
        <v>344</v>
      </c>
      <c r="I7" s="10" t="s">
        <v>5</v>
      </c>
      <c r="J7" s="8"/>
    </row>
    <row r="8" spans="1:10" ht="12" thickBot="1">
      <c r="A8" s="4"/>
      <c r="B8" s="5"/>
      <c r="C8" s="5"/>
      <c r="D8" s="5"/>
      <c r="E8" s="5"/>
      <c r="F8" s="5"/>
      <c r="G8" s="5"/>
      <c r="H8" s="11" t="s">
        <v>6</v>
      </c>
      <c r="I8" s="11" t="s">
        <v>7</v>
      </c>
      <c r="J8" s="8"/>
    </row>
    <row r="9" spans="1:10" ht="12" thickBot="1">
      <c r="A9" s="4"/>
      <c r="B9" s="5" t="s">
        <v>8</v>
      </c>
      <c r="C9" s="275" t="s">
        <v>9</v>
      </c>
      <c r="D9" s="267"/>
      <c r="E9" s="267"/>
      <c r="F9" s="267"/>
      <c r="G9" s="268"/>
      <c r="H9" s="12" t="s">
        <v>340</v>
      </c>
      <c r="I9" s="13" t="s">
        <v>341</v>
      </c>
      <c r="J9" s="8"/>
    </row>
    <row r="10" spans="1:10" ht="12" thickBot="1">
      <c r="A10" s="4"/>
      <c r="B10" s="5" t="s">
        <v>10</v>
      </c>
      <c r="C10" s="276" t="s">
        <v>11</v>
      </c>
      <c r="D10" s="270"/>
      <c r="E10" s="270"/>
      <c r="F10" s="270"/>
      <c r="G10" s="271"/>
      <c r="H10" s="14" t="s">
        <v>12</v>
      </c>
      <c r="I10" s="15"/>
      <c r="J10" s="8"/>
    </row>
    <row r="11" spans="1:10" ht="12" thickBot="1">
      <c r="A11" s="4"/>
      <c r="B11" s="5" t="s">
        <v>13</v>
      </c>
      <c r="C11" s="277" t="s">
        <v>4</v>
      </c>
      <c r="D11" s="278"/>
      <c r="E11" s="278"/>
      <c r="F11" s="278"/>
      <c r="G11" s="279"/>
      <c r="H11" s="183"/>
      <c r="I11" s="184"/>
      <c r="J11" s="8"/>
    </row>
    <row r="12" spans="1:10" ht="11.25">
      <c r="A12" s="4"/>
      <c r="B12" s="5"/>
      <c r="C12" s="16"/>
      <c r="D12" s="5"/>
      <c r="E12" s="5"/>
      <c r="F12" s="5"/>
      <c r="G12" s="5"/>
      <c r="H12" s="17"/>
      <c r="I12" s="16"/>
      <c r="J12" s="8"/>
    </row>
    <row r="13" spans="1:10" ht="11.25">
      <c r="A13" s="18"/>
      <c r="B13" s="19"/>
      <c r="C13" s="19"/>
      <c r="D13" s="19"/>
      <c r="E13" s="19"/>
      <c r="F13" s="19"/>
      <c r="G13" s="19"/>
      <c r="H13" s="20"/>
      <c r="I13" s="19"/>
      <c r="J13" s="21"/>
    </row>
    <row r="14" spans="1:10" ht="12.75">
      <c r="A14" s="280" t="s">
        <v>336</v>
      </c>
      <c r="B14" s="281"/>
      <c r="C14" s="282"/>
      <c r="D14" s="22"/>
      <c r="E14" s="22"/>
      <c r="F14" s="22"/>
      <c r="G14" s="22"/>
      <c r="H14" s="22"/>
      <c r="I14" s="22"/>
      <c r="J14" s="23"/>
    </row>
    <row r="15" spans="1:10" ht="11.25">
      <c r="A15" s="24"/>
      <c r="B15" s="25" t="s">
        <v>335</v>
      </c>
      <c r="C15" s="25" t="s">
        <v>14</v>
      </c>
      <c r="D15" s="26"/>
      <c r="E15" s="25" t="s">
        <v>15</v>
      </c>
      <c r="F15" s="25" t="s">
        <v>16</v>
      </c>
      <c r="G15" s="26"/>
      <c r="H15" s="25" t="s">
        <v>17</v>
      </c>
      <c r="I15" s="25" t="s">
        <v>18</v>
      </c>
      <c r="J15" s="27"/>
    </row>
    <row r="16" spans="1:10" ht="12.75">
      <c r="A16" s="28"/>
      <c r="B16" s="29">
        <v>0</v>
      </c>
      <c r="C16" s="30">
        <v>0</v>
      </c>
      <c r="D16" s="31"/>
      <c r="E16" s="29">
        <v>0</v>
      </c>
      <c r="F16" s="30">
        <v>0</v>
      </c>
      <c r="G16" s="31"/>
      <c r="H16" s="29">
        <v>0</v>
      </c>
      <c r="I16" s="30">
        <v>0</v>
      </c>
      <c r="J16" s="32"/>
    </row>
    <row r="17" spans="1:10" ht="12.75">
      <c r="A17" s="280" t="s">
        <v>337</v>
      </c>
      <c r="B17" s="281"/>
      <c r="C17" s="282"/>
      <c r="D17" s="22"/>
      <c r="E17" s="22"/>
      <c r="F17" s="33" t="s">
        <v>19</v>
      </c>
      <c r="G17" s="22"/>
      <c r="H17" s="22"/>
      <c r="I17" s="22"/>
      <c r="J17" s="23"/>
    </row>
    <row r="18" spans="1:10" ht="15.75">
      <c r="A18" s="34" t="s">
        <v>20</v>
      </c>
      <c r="B18" s="264" t="s">
        <v>21</v>
      </c>
      <c r="C18" s="265"/>
      <c r="D18" s="35" t="s">
        <v>22</v>
      </c>
      <c r="E18" s="36" t="s">
        <v>23</v>
      </c>
      <c r="F18" s="37"/>
      <c r="G18" s="35" t="s">
        <v>24</v>
      </c>
      <c r="H18" s="260" t="s">
        <v>25</v>
      </c>
      <c r="I18" s="261"/>
      <c r="J18" s="38"/>
    </row>
    <row r="19" spans="1:10" ht="12.75">
      <c r="A19" s="39" t="s">
        <v>26</v>
      </c>
      <c r="B19" s="40" t="s">
        <v>27</v>
      </c>
      <c r="C19" s="41">
        <f>J46</f>
        <v>0</v>
      </c>
      <c r="D19" s="42" t="s">
        <v>28</v>
      </c>
      <c r="E19" s="43" t="s">
        <v>29</v>
      </c>
      <c r="F19" s="44">
        <v>0</v>
      </c>
      <c r="G19" s="42" t="s">
        <v>30</v>
      </c>
      <c r="H19" s="45" t="s">
        <v>31</v>
      </c>
      <c r="I19" s="46">
        <v>0</v>
      </c>
      <c r="J19" s="47">
        <v>0</v>
      </c>
    </row>
    <row r="20" spans="1:10" ht="12.75">
      <c r="A20" s="39" t="s">
        <v>32</v>
      </c>
      <c r="B20" s="40" t="s">
        <v>38</v>
      </c>
      <c r="C20" s="41">
        <f>J52</f>
        <v>0</v>
      </c>
      <c r="D20" s="42" t="s">
        <v>33</v>
      </c>
      <c r="E20" s="5" t="s">
        <v>34</v>
      </c>
      <c r="F20" s="44">
        <v>0</v>
      </c>
      <c r="G20" s="42" t="s">
        <v>35</v>
      </c>
      <c r="H20" s="45" t="s">
        <v>36</v>
      </c>
      <c r="I20" s="46">
        <v>0</v>
      </c>
      <c r="J20" s="47">
        <v>0</v>
      </c>
    </row>
    <row r="21" spans="1:10" ht="12.75">
      <c r="A21" s="39" t="s">
        <v>37</v>
      </c>
      <c r="B21" s="40" t="s">
        <v>48</v>
      </c>
      <c r="C21" s="41"/>
      <c r="D21" s="42" t="s">
        <v>39</v>
      </c>
      <c r="E21" s="43" t="s">
        <v>40</v>
      </c>
      <c r="F21" s="44">
        <v>0</v>
      </c>
      <c r="G21" s="42" t="s">
        <v>41</v>
      </c>
      <c r="H21" s="45" t="s">
        <v>42</v>
      </c>
      <c r="I21" s="46">
        <v>0</v>
      </c>
      <c r="J21" s="47">
        <v>0</v>
      </c>
    </row>
    <row r="22" spans="1:10" ht="12.75">
      <c r="A22" s="39" t="s">
        <v>43</v>
      </c>
      <c r="B22" s="48"/>
      <c r="C22" s="41"/>
      <c r="D22" s="42" t="s">
        <v>44</v>
      </c>
      <c r="E22" s="49"/>
      <c r="F22" s="44">
        <v>0</v>
      </c>
      <c r="G22" s="42" t="s">
        <v>45</v>
      </c>
      <c r="H22" s="45" t="s">
        <v>46</v>
      </c>
      <c r="I22" s="46">
        <v>0</v>
      </c>
      <c r="J22" s="47">
        <v>0</v>
      </c>
    </row>
    <row r="23" spans="1:10" ht="12.75">
      <c r="A23" s="39" t="s">
        <v>47</v>
      </c>
      <c r="B23" s="50"/>
      <c r="C23" s="41"/>
      <c r="D23" s="51"/>
      <c r="E23" s="49"/>
      <c r="F23" s="44"/>
      <c r="G23" s="42" t="s">
        <v>49</v>
      </c>
      <c r="H23" s="45" t="s">
        <v>50</v>
      </c>
      <c r="I23" s="46">
        <v>0</v>
      </c>
      <c r="J23" s="47">
        <v>0</v>
      </c>
    </row>
    <row r="24" spans="1:10" ht="12.75">
      <c r="A24" s="39" t="s">
        <v>51</v>
      </c>
      <c r="B24" s="48"/>
      <c r="C24" s="41"/>
      <c r="D24" s="51"/>
      <c r="E24" s="49"/>
      <c r="F24" s="44"/>
      <c r="G24" s="42" t="s">
        <v>52</v>
      </c>
      <c r="H24" s="43" t="s">
        <v>53</v>
      </c>
      <c r="I24" s="49"/>
      <c r="J24" s="47">
        <v>0</v>
      </c>
    </row>
    <row r="25" spans="1:10" ht="12.75">
      <c r="A25" s="39" t="s">
        <v>54</v>
      </c>
      <c r="B25" s="52" t="s">
        <v>55</v>
      </c>
      <c r="C25" s="53">
        <f>SUM(C19:C21)</f>
        <v>0</v>
      </c>
      <c r="D25" s="42" t="s">
        <v>56</v>
      </c>
      <c r="E25" s="52" t="s">
        <v>57</v>
      </c>
      <c r="F25" s="54"/>
      <c r="G25" s="42" t="s">
        <v>58</v>
      </c>
      <c r="H25" s="52" t="s">
        <v>59</v>
      </c>
      <c r="I25" s="49"/>
      <c r="J25" s="55">
        <v>0</v>
      </c>
    </row>
    <row r="26" spans="1:10" ht="12.75">
      <c r="A26" s="56" t="s">
        <v>60</v>
      </c>
      <c r="B26" s="57" t="s">
        <v>61</v>
      </c>
      <c r="C26" s="58">
        <v>0</v>
      </c>
      <c r="D26" s="59" t="s">
        <v>62</v>
      </c>
      <c r="E26" s="57" t="s">
        <v>63</v>
      </c>
      <c r="F26" s="60">
        <v>0</v>
      </c>
      <c r="G26" s="59" t="s">
        <v>64</v>
      </c>
      <c r="H26" s="57" t="s">
        <v>65</v>
      </c>
      <c r="I26" s="61"/>
      <c r="J26" s="62">
        <v>0</v>
      </c>
    </row>
    <row r="27" spans="1:10" ht="15.75">
      <c r="A27" s="289" t="s">
        <v>10</v>
      </c>
      <c r="B27" s="290"/>
      <c r="C27" s="3"/>
      <c r="D27" s="63"/>
      <c r="E27" s="3"/>
      <c r="F27" s="3"/>
      <c r="G27" s="35" t="s">
        <v>66</v>
      </c>
      <c r="H27" s="260" t="s">
        <v>67</v>
      </c>
      <c r="I27" s="262"/>
      <c r="J27" s="64"/>
    </row>
    <row r="28" spans="1:10" ht="12.75">
      <c r="A28" s="4"/>
      <c r="B28" s="5"/>
      <c r="C28" s="5"/>
      <c r="D28" s="65"/>
      <c r="E28" s="5"/>
      <c r="F28" s="5"/>
      <c r="G28" s="42" t="s">
        <v>68</v>
      </c>
      <c r="H28" s="43" t="s">
        <v>69</v>
      </c>
      <c r="I28" s="49"/>
      <c r="J28" s="55">
        <f>SUM(C25,F25,J25,J26,F26,C26)</f>
        <v>0</v>
      </c>
    </row>
    <row r="29" spans="1:10" ht="12.75">
      <c r="A29" s="291" t="s">
        <v>70</v>
      </c>
      <c r="B29" s="292"/>
      <c r="C29" s="66"/>
      <c r="D29" s="67" t="s">
        <v>71</v>
      </c>
      <c r="E29" s="66"/>
      <c r="F29" s="66"/>
      <c r="G29" s="42" t="s">
        <v>72</v>
      </c>
      <c r="H29" s="45" t="s">
        <v>338</v>
      </c>
      <c r="I29" s="68">
        <f>J28</f>
        <v>0</v>
      </c>
      <c r="J29" s="69">
        <f>J28*0.15</f>
        <v>0</v>
      </c>
    </row>
    <row r="30" spans="1:10" ht="13.5" thickBot="1">
      <c r="A30" s="283" t="s">
        <v>8</v>
      </c>
      <c r="B30" s="284"/>
      <c r="C30" s="70"/>
      <c r="D30" s="71"/>
      <c r="E30" s="70"/>
      <c r="F30" s="70"/>
      <c r="G30" s="42" t="s">
        <v>73</v>
      </c>
      <c r="H30" s="45" t="s">
        <v>339</v>
      </c>
      <c r="I30" s="72">
        <v>0</v>
      </c>
      <c r="J30" s="69">
        <v>0</v>
      </c>
    </row>
    <row r="31" spans="1:10" ht="13.5" thickBot="1">
      <c r="A31" s="4"/>
      <c r="B31" s="5"/>
      <c r="C31" s="5"/>
      <c r="D31" s="73"/>
      <c r="E31" s="5"/>
      <c r="F31" s="5"/>
      <c r="G31" s="59" t="s">
        <v>74</v>
      </c>
      <c r="H31" s="287" t="s">
        <v>75</v>
      </c>
      <c r="I31" s="288"/>
      <c r="J31" s="74">
        <f>J28+J29</f>
        <v>0</v>
      </c>
    </row>
    <row r="32" spans="1:10" ht="15.75">
      <c r="A32" s="291" t="s">
        <v>70</v>
      </c>
      <c r="B32" s="292"/>
      <c r="C32" s="66"/>
      <c r="D32" s="67" t="s">
        <v>71</v>
      </c>
      <c r="E32" s="66"/>
      <c r="F32" s="66"/>
      <c r="G32" s="35" t="s">
        <v>76</v>
      </c>
      <c r="H32" s="260" t="s">
        <v>77</v>
      </c>
      <c r="I32" s="262"/>
      <c r="J32" s="75"/>
    </row>
    <row r="33" spans="1:10" s="1" customFormat="1" ht="12.75">
      <c r="A33" s="283" t="s">
        <v>13</v>
      </c>
      <c r="B33" s="284"/>
      <c r="C33" s="70"/>
      <c r="D33" s="71"/>
      <c r="E33" s="70"/>
      <c r="F33" s="70"/>
      <c r="G33" s="42" t="s">
        <v>78</v>
      </c>
      <c r="H33" s="43" t="s">
        <v>79</v>
      </c>
      <c r="I33" s="49"/>
      <c r="J33" s="47">
        <v>0</v>
      </c>
    </row>
    <row r="34" spans="1:10" s="1" customFormat="1" ht="12.75">
      <c r="A34" s="4"/>
      <c r="B34" s="5"/>
      <c r="C34" s="5"/>
      <c r="D34" s="73"/>
      <c r="E34" s="5"/>
      <c r="F34" s="5"/>
      <c r="G34" s="42" t="s">
        <v>80</v>
      </c>
      <c r="H34" s="43" t="s">
        <v>81</v>
      </c>
      <c r="I34" s="49"/>
      <c r="J34" s="47">
        <v>0</v>
      </c>
    </row>
    <row r="35" spans="1:10" s="1" customFormat="1" ht="12.75">
      <c r="A35" s="285" t="s">
        <v>70</v>
      </c>
      <c r="B35" s="286"/>
      <c r="C35" s="76"/>
      <c r="D35" s="77" t="s">
        <v>71</v>
      </c>
      <c r="E35" s="76"/>
      <c r="F35" s="76"/>
      <c r="G35" s="78" t="s">
        <v>82</v>
      </c>
      <c r="H35" s="79" t="s">
        <v>83</v>
      </c>
      <c r="I35" s="80"/>
      <c r="J35" s="81">
        <v>0</v>
      </c>
    </row>
    <row r="36" spans="14:19" ht="11.25" thickBot="1">
      <c r="N36" s="2"/>
      <c r="O36" s="2"/>
      <c r="P36" s="2"/>
      <c r="Q36" s="2"/>
      <c r="R36" s="2"/>
      <c r="S36" s="2"/>
    </row>
    <row r="37" spans="1:19" ht="18">
      <c r="A37" s="239" t="s">
        <v>84</v>
      </c>
      <c r="B37" s="240"/>
      <c r="C37" s="240"/>
      <c r="D37" s="240"/>
      <c r="E37" s="240"/>
      <c r="F37" s="240"/>
      <c r="G37" s="240"/>
      <c r="H37" s="240"/>
      <c r="I37" s="240"/>
      <c r="J37" s="241"/>
      <c r="N37" s="2"/>
      <c r="O37" s="2"/>
      <c r="P37" s="2"/>
      <c r="Q37" s="2"/>
      <c r="R37" s="2"/>
      <c r="S37" s="2"/>
    </row>
    <row r="38" spans="1:19" ht="11.25">
      <c r="A38" s="242" t="s">
        <v>85</v>
      </c>
      <c r="B38" s="225"/>
      <c r="C38" s="225"/>
      <c r="D38" s="225"/>
      <c r="E38" s="225"/>
      <c r="F38" s="225"/>
      <c r="G38" s="225"/>
      <c r="H38" s="225"/>
      <c r="I38" s="225"/>
      <c r="J38" s="226"/>
      <c r="N38" s="2"/>
      <c r="O38" s="2"/>
      <c r="P38" s="2"/>
      <c r="Q38" s="2"/>
      <c r="R38" s="2"/>
      <c r="S38" s="2"/>
    </row>
    <row r="39" spans="1:19" ht="11.25">
      <c r="A39" s="190" t="s">
        <v>86</v>
      </c>
      <c r="B39" s="193"/>
      <c r="C39" s="194"/>
      <c r="D39" s="195"/>
      <c r="E39" s="195"/>
      <c r="F39" s="195"/>
      <c r="G39" s="193" t="s">
        <v>347</v>
      </c>
      <c r="H39" s="225" t="s">
        <v>348</v>
      </c>
      <c r="I39" s="225"/>
      <c r="J39" s="226"/>
      <c r="N39" s="2"/>
      <c r="O39" s="2"/>
      <c r="P39" s="2"/>
      <c r="Q39" s="2"/>
      <c r="R39" s="2"/>
      <c r="S39" s="2"/>
    </row>
    <row r="40" spans="1:19" ht="11.25">
      <c r="A40" s="190"/>
      <c r="B40" s="196"/>
      <c r="C40" s="194"/>
      <c r="D40" s="195"/>
      <c r="E40" s="195"/>
      <c r="F40" s="195"/>
      <c r="G40" s="193" t="s">
        <v>87</v>
      </c>
      <c r="H40" s="227" t="str">
        <f>C11</f>
        <v>   </v>
      </c>
      <c r="I40" s="227"/>
      <c r="J40" s="228"/>
      <c r="N40" s="2"/>
      <c r="O40" s="2"/>
      <c r="P40" s="2"/>
      <c r="Q40" s="2"/>
      <c r="R40" s="2"/>
      <c r="S40" s="2"/>
    </row>
    <row r="41" spans="1:19" ht="11.25">
      <c r="A41" s="197" t="s">
        <v>88</v>
      </c>
      <c r="B41" s="193"/>
      <c r="C41" s="194"/>
      <c r="D41" s="195"/>
      <c r="E41" s="195"/>
      <c r="F41" s="195"/>
      <c r="G41" s="193" t="s">
        <v>346</v>
      </c>
      <c r="H41" s="191"/>
      <c r="I41" s="191"/>
      <c r="J41" s="192"/>
      <c r="N41" s="2"/>
      <c r="O41" s="2"/>
      <c r="P41" s="2"/>
      <c r="Q41" s="2"/>
      <c r="R41" s="2"/>
      <c r="S41" s="2"/>
    </row>
    <row r="42" spans="1:19" ht="11.25" thickBot="1">
      <c r="A42" s="200"/>
      <c r="B42" s="201"/>
      <c r="C42" s="201"/>
      <c r="D42" s="201"/>
      <c r="E42" s="201"/>
      <c r="F42" s="201"/>
      <c r="G42" s="201"/>
      <c r="H42" s="202"/>
      <c r="I42" s="202"/>
      <c r="J42" s="203"/>
      <c r="N42" s="2"/>
      <c r="O42" s="2"/>
      <c r="P42" s="2"/>
      <c r="Q42" s="2"/>
      <c r="R42" s="2"/>
      <c r="S42" s="2"/>
    </row>
    <row r="43" spans="1:19" ht="12" thickBot="1">
      <c r="A43" s="82" t="s">
        <v>89</v>
      </c>
      <c r="B43" s="243" t="s">
        <v>90</v>
      </c>
      <c r="C43" s="244"/>
      <c r="D43" s="244"/>
      <c r="E43" s="244"/>
      <c r="F43" s="244"/>
      <c r="G43" s="244"/>
      <c r="H43" s="244"/>
      <c r="I43" s="245"/>
      <c r="J43" s="83" t="s">
        <v>91</v>
      </c>
      <c r="N43" s="2"/>
      <c r="O43" s="2"/>
      <c r="P43" s="2"/>
      <c r="Q43" s="2"/>
      <c r="R43" s="2"/>
      <c r="S43" s="2"/>
    </row>
    <row r="44" spans="1:19" ht="12" thickBot="1">
      <c r="A44" s="84" t="s">
        <v>26</v>
      </c>
      <c r="B44" s="243" t="s">
        <v>32</v>
      </c>
      <c r="C44" s="244"/>
      <c r="D44" s="244"/>
      <c r="E44" s="244"/>
      <c r="F44" s="244"/>
      <c r="G44" s="244"/>
      <c r="H44" s="244"/>
      <c r="I44" s="245"/>
      <c r="J44" s="85">
        <v>3</v>
      </c>
      <c r="N44" s="2"/>
      <c r="O44" s="2"/>
      <c r="P44" s="2"/>
      <c r="Q44" s="2"/>
      <c r="R44" s="2"/>
      <c r="S44" s="2"/>
    </row>
    <row r="45" spans="1:19" ht="10.5">
      <c r="A45" s="86"/>
      <c r="B45" s="246"/>
      <c r="C45" s="230"/>
      <c r="D45" s="230"/>
      <c r="E45" s="230"/>
      <c r="F45" s="230"/>
      <c r="G45" s="230"/>
      <c r="H45" s="230"/>
      <c r="I45" s="230"/>
      <c r="J45" s="88"/>
      <c r="N45" s="2"/>
      <c r="O45" s="2"/>
      <c r="P45" s="2"/>
      <c r="Q45" s="2"/>
      <c r="R45" s="2"/>
      <c r="S45" s="2"/>
    </row>
    <row r="46" spans="1:19" ht="15">
      <c r="A46" s="89" t="s">
        <v>27</v>
      </c>
      <c r="B46" s="247" t="s">
        <v>92</v>
      </c>
      <c r="C46" s="230"/>
      <c r="D46" s="230"/>
      <c r="E46" s="230"/>
      <c r="F46" s="230"/>
      <c r="G46" s="230"/>
      <c r="H46" s="230"/>
      <c r="I46" s="230"/>
      <c r="J46" s="90">
        <f>SUM(J47:J51)</f>
        <v>0</v>
      </c>
      <c r="N46" s="2"/>
      <c r="O46" s="2"/>
      <c r="P46" s="2"/>
      <c r="Q46" s="2"/>
      <c r="R46" s="2"/>
      <c r="S46" s="2"/>
    </row>
    <row r="47" spans="1:19" ht="12.75">
      <c r="A47" s="91" t="s">
        <v>26</v>
      </c>
      <c r="B47" s="229" t="s">
        <v>93</v>
      </c>
      <c r="C47" s="230"/>
      <c r="D47" s="230"/>
      <c r="E47" s="230"/>
      <c r="F47" s="230"/>
      <c r="G47" s="230"/>
      <c r="H47" s="230"/>
      <c r="I47" s="230"/>
      <c r="J47" s="92">
        <f>J69</f>
        <v>0</v>
      </c>
      <c r="N47" s="2"/>
      <c r="O47" s="2"/>
      <c r="P47" s="2"/>
      <c r="Q47" s="2"/>
      <c r="R47" s="2"/>
      <c r="S47" s="2"/>
    </row>
    <row r="48" spans="1:19" ht="12.75">
      <c r="A48" s="91" t="s">
        <v>47</v>
      </c>
      <c r="B48" s="229" t="s">
        <v>94</v>
      </c>
      <c r="C48" s="230"/>
      <c r="D48" s="230"/>
      <c r="E48" s="230"/>
      <c r="F48" s="230"/>
      <c r="G48" s="230"/>
      <c r="H48" s="230"/>
      <c r="I48" s="230"/>
      <c r="J48" s="92">
        <f>J76</f>
        <v>0</v>
      </c>
      <c r="N48" s="2"/>
      <c r="O48" s="2"/>
      <c r="P48" s="2"/>
      <c r="Q48" s="2"/>
      <c r="R48" s="2"/>
      <c r="S48" s="2"/>
    </row>
    <row r="49" spans="1:19" ht="12.75">
      <c r="A49" s="91" t="s">
        <v>51</v>
      </c>
      <c r="B49" s="229" t="s">
        <v>95</v>
      </c>
      <c r="C49" s="230"/>
      <c r="D49" s="230"/>
      <c r="E49" s="230"/>
      <c r="F49" s="230"/>
      <c r="G49" s="230"/>
      <c r="H49" s="230"/>
      <c r="I49" s="230"/>
      <c r="J49" s="92">
        <f>J79</f>
        <v>0</v>
      </c>
      <c r="N49" s="2"/>
      <c r="O49" s="2"/>
      <c r="P49" s="2"/>
      <c r="Q49" s="2"/>
      <c r="R49" s="2"/>
      <c r="S49" s="2"/>
    </row>
    <row r="50" spans="1:19" ht="12.75">
      <c r="A50" s="91" t="s">
        <v>33</v>
      </c>
      <c r="B50" s="229" t="s">
        <v>96</v>
      </c>
      <c r="C50" s="230"/>
      <c r="D50" s="230"/>
      <c r="E50" s="230"/>
      <c r="F50" s="230"/>
      <c r="G50" s="230"/>
      <c r="H50" s="230"/>
      <c r="I50" s="230"/>
      <c r="J50" s="92">
        <f>J186</f>
        <v>0</v>
      </c>
      <c r="N50" s="2"/>
      <c r="O50" s="2"/>
      <c r="P50" s="2"/>
      <c r="Q50" s="2"/>
      <c r="R50" s="2"/>
      <c r="S50" s="2"/>
    </row>
    <row r="51" spans="1:19" ht="12">
      <c r="A51" s="93" t="s">
        <v>97</v>
      </c>
      <c r="B51" s="263" t="s">
        <v>98</v>
      </c>
      <c r="C51" s="230"/>
      <c r="D51" s="230"/>
      <c r="E51" s="230"/>
      <c r="F51" s="230"/>
      <c r="G51" s="230"/>
      <c r="H51" s="230"/>
      <c r="I51" s="230"/>
      <c r="J51" s="94">
        <f>J221</f>
        <v>0</v>
      </c>
      <c r="N51" s="2"/>
      <c r="O51" s="2"/>
      <c r="P51" s="2"/>
      <c r="Q51" s="2"/>
      <c r="R51" s="2"/>
      <c r="S51" s="2"/>
    </row>
    <row r="52" spans="1:19" ht="15">
      <c r="A52" s="89" t="s">
        <v>38</v>
      </c>
      <c r="B52" s="247" t="s">
        <v>99</v>
      </c>
      <c r="C52" s="230"/>
      <c r="D52" s="230"/>
      <c r="E52" s="230"/>
      <c r="F52" s="230"/>
      <c r="G52" s="230"/>
      <c r="H52" s="230"/>
      <c r="I52" s="230"/>
      <c r="J52" s="90">
        <f>SUM(J53:J56)</f>
        <v>0</v>
      </c>
      <c r="N52" s="2"/>
      <c r="O52" s="2"/>
      <c r="P52" s="2"/>
      <c r="Q52" s="2"/>
      <c r="R52" s="2"/>
      <c r="S52" s="2"/>
    </row>
    <row r="53" spans="1:19" ht="12.75">
      <c r="A53" s="91" t="s">
        <v>100</v>
      </c>
      <c r="B53" s="229" t="s">
        <v>101</v>
      </c>
      <c r="C53" s="230"/>
      <c r="D53" s="230"/>
      <c r="E53" s="230"/>
      <c r="F53" s="230"/>
      <c r="G53" s="230"/>
      <c r="H53" s="230"/>
      <c r="I53" s="230"/>
      <c r="J53" s="92">
        <f>J225</f>
        <v>0</v>
      </c>
      <c r="N53" s="2"/>
      <c r="O53" s="2"/>
      <c r="P53" s="2"/>
      <c r="Q53" s="2"/>
      <c r="R53" s="2"/>
      <c r="S53" s="2"/>
    </row>
    <row r="54" spans="1:19" ht="12.75">
      <c r="A54" s="91" t="s">
        <v>102</v>
      </c>
      <c r="B54" s="229" t="s">
        <v>103</v>
      </c>
      <c r="C54" s="230"/>
      <c r="D54" s="230"/>
      <c r="E54" s="230"/>
      <c r="F54" s="230"/>
      <c r="G54" s="230"/>
      <c r="H54" s="230"/>
      <c r="I54" s="230"/>
      <c r="J54" s="92">
        <f>J229</f>
        <v>0</v>
      </c>
      <c r="N54" s="2"/>
      <c r="O54" s="2"/>
      <c r="P54" s="2"/>
      <c r="Q54" s="2"/>
      <c r="R54" s="2"/>
      <c r="S54" s="2"/>
    </row>
    <row r="55" spans="1:19" ht="12.75">
      <c r="A55" s="91" t="s">
        <v>104</v>
      </c>
      <c r="B55" s="229" t="s">
        <v>105</v>
      </c>
      <c r="C55" s="230"/>
      <c r="D55" s="230"/>
      <c r="E55" s="230"/>
      <c r="F55" s="230"/>
      <c r="G55" s="230"/>
      <c r="H55" s="230"/>
      <c r="I55" s="230"/>
      <c r="J55" s="92">
        <f>J235</f>
        <v>0</v>
      </c>
      <c r="N55" s="2"/>
      <c r="O55" s="2"/>
      <c r="P55" s="2"/>
      <c r="Q55" s="2"/>
      <c r="R55" s="2"/>
      <c r="S55" s="2"/>
    </row>
    <row r="56" spans="1:19" ht="12.75">
      <c r="A56" s="91" t="s">
        <v>106</v>
      </c>
      <c r="B56" s="229" t="s">
        <v>107</v>
      </c>
      <c r="C56" s="230"/>
      <c r="D56" s="230"/>
      <c r="E56" s="230"/>
      <c r="F56" s="230"/>
      <c r="G56" s="230"/>
      <c r="H56" s="230"/>
      <c r="I56" s="230"/>
      <c r="J56" s="92">
        <f>J242</f>
        <v>0</v>
      </c>
      <c r="N56" s="2"/>
      <c r="O56" s="2"/>
      <c r="P56" s="2"/>
      <c r="Q56" s="2"/>
      <c r="R56" s="2"/>
      <c r="S56" s="2"/>
    </row>
    <row r="57" spans="1:19" ht="15.75" thickBot="1">
      <c r="A57" s="95"/>
      <c r="B57" s="231" t="s">
        <v>108</v>
      </c>
      <c r="C57" s="232"/>
      <c r="D57" s="232"/>
      <c r="E57" s="232"/>
      <c r="F57" s="232"/>
      <c r="G57" s="232"/>
      <c r="H57" s="232"/>
      <c r="I57" s="232"/>
      <c r="J57" s="96">
        <f>SUM(J46,J52)</f>
        <v>0</v>
      </c>
      <c r="N57" s="2"/>
      <c r="O57" s="2"/>
      <c r="P57" s="2"/>
      <c r="Q57" s="2"/>
      <c r="R57" s="2"/>
      <c r="S57" s="2"/>
    </row>
    <row r="58" ht="11.25" thickBot="1"/>
    <row r="59" spans="1:10" ht="18">
      <c r="A59" s="253" t="s">
        <v>109</v>
      </c>
      <c r="B59" s="254"/>
      <c r="C59" s="254"/>
      <c r="D59" s="254"/>
      <c r="E59" s="254"/>
      <c r="F59" s="254"/>
      <c r="G59" s="254"/>
      <c r="H59" s="254"/>
      <c r="I59" s="254"/>
      <c r="J59" s="255"/>
    </row>
    <row r="60" spans="1:10" ht="11.25">
      <c r="A60" s="223" t="s">
        <v>85</v>
      </c>
      <c r="B60" s="224"/>
      <c r="C60" s="224"/>
      <c r="D60" s="224"/>
      <c r="E60" s="224"/>
      <c r="F60" s="224"/>
      <c r="G60" s="224"/>
      <c r="H60" s="224"/>
      <c r="I60" s="224"/>
      <c r="J60" s="198"/>
    </row>
    <row r="61" spans="1:10" ht="11.25">
      <c r="A61" s="204" t="s">
        <v>86</v>
      </c>
      <c r="B61" s="205"/>
      <c r="C61" s="205"/>
      <c r="D61" s="205"/>
      <c r="E61" s="205"/>
      <c r="F61" s="206"/>
      <c r="G61" s="207"/>
      <c r="H61" s="195"/>
      <c r="I61" s="191"/>
      <c r="J61" s="192"/>
    </row>
    <row r="62" spans="1:10" ht="11.25">
      <c r="A62" s="204"/>
      <c r="B62" s="205"/>
      <c r="C62" s="208"/>
      <c r="D62" s="205"/>
      <c r="E62" s="205"/>
      <c r="F62" s="206"/>
      <c r="G62" s="207"/>
      <c r="H62" s="195"/>
      <c r="I62" s="191"/>
      <c r="J62" s="192"/>
    </row>
    <row r="63" spans="1:10" ht="11.25">
      <c r="A63" s="209" t="s">
        <v>88</v>
      </c>
      <c r="B63" s="205"/>
      <c r="C63" s="205"/>
      <c r="D63" s="205"/>
      <c r="E63" s="205"/>
      <c r="F63" s="206"/>
      <c r="G63" s="207"/>
      <c r="H63" s="193" t="s">
        <v>345</v>
      </c>
      <c r="I63" s="191"/>
      <c r="J63" s="192"/>
    </row>
    <row r="64" spans="1:10" ht="11.25" thickBot="1">
      <c r="A64" s="210"/>
      <c r="B64" s="211"/>
      <c r="C64" s="211"/>
      <c r="D64" s="211"/>
      <c r="E64" s="211"/>
      <c r="F64" s="212"/>
      <c r="G64" s="211"/>
      <c r="H64" s="201"/>
      <c r="I64" s="202"/>
      <c r="J64" s="203"/>
    </row>
    <row r="65" spans="1:10" ht="23.25" thickBot="1">
      <c r="A65" s="97" t="s">
        <v>110</v>
      </c>
      <c r="B65" s="98" t="s">
        <v>111</v>
      </c>
      <c r="C65" s="99" t="s">
        <v>112</v>
      </c>
      <c r="D65" s="243" t="s">
        <v>90</v>
      </c>
      <c r="E65" s="244"/>
      <c r="F65" s="245"/>
      <c r="G65" s="100" t="s">
        <v>113</v>
      </c>
      <c r="H65" s="101" t="s">
        <v>114</v>
      </c>
      <c r="I65" s="98" t="s">
        <v>115</v>
      </c>
      <c r="J65" s="102" t="s">
        <v>116</v>
      </c>
    </row>
    <row r="66" spans="1:10" ht="12" thickBot="1">
      <c r="A66" s="103" t="s">
        <v>26</v>
      </c>
      <c r="B66" s="104" t="s">
        <v>32</v>
      </c>
      <c r="C66" s="105" t="s">
        <v>37</v>
      </c>
      <c r="D66" s="147" t="s">
        <v>43</v>
      </c>
      <c r="E66" s="148"/>
      <c r="F66" s="149"/>
      <c r="G66" s="106" t="s">
        <v>47</v>
      </c>
      <c r="H66" s="107" t="s">
        <v>51</v>
      </c>
      <c r="I66" s="104" t="s">
        <v>54</v>
      </c>
      <c r="J66" s="108" t="s">
        <v>28</v>
      </c>
    </row>
    <row r="67" spans="1:10" ht="11.25" thickBot="1">
      <c r="A67" s="109"/>
      <c r="B67" s="110"/>
      <c r="C67" s="110"/>
      <c r="D67" s="150"/>
      <c r="E67" s="230"/>
      <c r="F67" s="230"/>
      <c r="G67" s="110"/>
      <c r="H67" s="111"/>
      <c r="I67" s="110"/>
      <c r="J67" s="112"/>
    </row>
    <row r="68" spans="1:10" ht="12" thickBot="1">
      <c r="A68" s="113"/>
      <c r="B68" s="114"/>
      <c r="C68" s="114" t="s">
        <v>27</v>
      </c>
      <c r="D68" s="120" t="s">
        <v>92</v>
      </c>
      <c r="E68" s="256"/>
      <c r="F68" s="256"/>
      <c r="G68" s="114"/>
      <c r="H68" s="115"/>
      <c r="I68" s="116"/>
      <c r="J68" s="117"/>
    </row>
    <row r="69" spans="1:10" ht="11.25">
      <c r="A69" s="118"/>
      <c r="B69" s="119"/>
      <c r="C69" s="119" t="s">
        <v>26</v>
      </c>
      <c r="D69" s="250" t="s">
        <v>93</v>
      </c>
      <c r="E69" s="230"/>
      <c r="F69" s="230"/>
      <c r="G69" s="119"/>
      <c r="H69" s="121"/>
      <c r="I69" s="122"/>
      <c r="J69" s="123">
        <f>SUM(J70:J74)</f>
        <v>0</v>
      </c>
    </row>
    <row r="70" spans="1:10" ht="22.5" customHeight="1">
      <c r="A70" s="124">
        <v>1</v>
      </c>
      <c r="B70" s="125" t="s">
        <v>117</v>
      </c>
      <c r="C70" s="125" t="s">
        <v>118</v>
      </c>
      <c r="D70" s="294" t="s">
        <v>119</v>
      </c>
      <c r="E70" s="295"/>
      <c r="F70" s="296"/>
      <c r="G70" s="125" t="s">
        <v>120</v>
      </c>
      <c r="H70" s="126">
        <v>41.194</v>
      </c>
      <c r="I70" s="185"/>
      <c r="J70" s="127">
        <f>ROUND(I70*H70,2)</f>
        <v>0</v>
      </c>
    </row>
    <row r="71" spans="1:10" s="133" customFormat="1" ht="11.25">
      <c r="A71" s="128"/>
      <c r="B71" s="129"/>
      <c r="C71" s="129"/>
      <c r="D71" s="235" t="s">
        <v>121</v>
      </c>
      <c r="E71" s="175"/>
      <c r="F71" s="175"/>
      <c r="G71" s="129"/>
      <c r="H71" s="130">
        <v>41.194</v>
      </c>
      <c r="I71" s="131"/>
      <c r="J71" s="132"/>
    </row>
    <row r="72" spans="1:10" ht="22.5" customHeight="1">
      <c r="A72" s="124">
        <v>2</v>
      </c>
      <c r="B72" s="125" t="s">
        <v>122</v>
      </c>
      <c r="C72" s="125" t="s">
        <v>123</v>
      </c>
      <c r="D72" s="248" t="s">
        <v>124</v>
      </c>
      <c r="E72" s="146"/>
      <c r="F72" s="146"/>
      <c r="G72" s="125" t="s">
        <v>125</v>
      </c>
      <c r="H72" s="126">
        <v>20.597</v>
      </c>
      <c r="I72" s="185"/>
      <c r="J72" s="127">
        <f>ROUND(I72*H72,2)</f>
        <v>0</v>
      </c>
    </row>
    <row r="73" spans="1:10" s="133" customFormat="1" ht="11.25">
      <c r="A73" s="128"/>
      <c r="B73" s="129"/>
      <c r="C73" s="129"/>
      <c r="D73" s="235" t="s">
        <v>126</v>
      </c>
      <c r="E73" s="175"/>
      <c r="F73" s="175"/>
      <c r="G73" s="129"/>
      <c r="H73" s="130">
        <v>20.597</v>
      </c>
      <c r="I73" s="131"/>
      <c r="J73" s="132"/>
    </row>
    <row r="74" spans="1:10" ht="22.5" customHeight="1">
      <c r="A74" s="124">
        <v>3</v>
      </c>
      <c r="B74" s="125" t="s">
        <v>122</v>
      </c>
      <c r="C74" s="125" t="s">
        <v>127</v>
      </c>
      <c r="D74" s="248" t="s">
        <v>128</v>
      </c>
      <c r="E74" s="146"/>
      <c r="F74" s="146"/>
      <c r="G74" s="125" t="s">
        <v>125</v>
      </c>
      <c r="H74" s="126">
        <v>20.597</v>
      </c>
      <c r="I74" s="185"/>
      <c r="J74" s="127">
        <f>ROUND(I74*H74,2)</f>
        <v>0</v>
      </c>
    </row>
    <row r="75" spans="1:10" ht="11.25">
      <c r="A75" s="134"/>
      <c r="B75" s="135"/>
      <c r="C75" s="135"/>
      <c r="D75" s="135"/>
      <c r="E75" s="87"/>
      <c r="F75" s="87"/>
      <c r="G75" s="135"/>
      <c r="H75" s="136"/>
      <c r="I75" s="137"/>
      <c r="J75" s="138"/>
    </row>
    <row r="76" spans="1:10" ht="11.25">
      <c r="A76" s="118"/>
      <c r="B76" s="119"/>
      <c r="C76" s="119" t="s">
        <v>47</v>
      </c>
      <c r="D76" s="250" t="s">
        <v>94</v>
      </c>
      <c r="E76" s="230"/>
      <c r="F76" s="230"/>
      <c r="G76" s="119"/>
      <c r="H76" s="121"/>
      <c r="I76" s="122"/>
      <c r="J76" s="139">
        <f>SUM(J77)</f>
        <v>0</v>
      </c>
    </row>
    <row r="77" spans="1:10" ht="22.5" customHeight="1">
      <c r="A77" s="124">
        <v>4</v>
      </c>
      <c r="B77" s="125" t="s">
        <v>117</v>
      </c>
      <c r="C77" s="125" t="s">
        <v>129</v>
      </c>
      <c r="D77" s="293" t="s">
        <v>130</v>
      </c>
      <c r="E77" s="299"/>
      <c r="F77" s="300"/>
      <c r="G77" s="125" t="s">
        <v>120</v>
      </c>
      <c r="H77" s="126">
        <v>41.194</v>
      </c>
      <c r="I77" s="185"/>
      <c r="J77" s="127">
        <f>ROUND(I77*H77,2)</f>
        <v>0</v>
      </c>
    </row>
    <row r="78" spans="1:10" ht="11.25">
      <c r="A78" s="134"/>
      <c r="B78" s="135"/>
      <c r="C78" s="135"/>
      <c r="D78" s="135"/>
      <c r="E78" s="87"/>
      <c r="F78" s="87"/>
      <c r="G78" s="135"/>
      <c r="H78" s="136"/>
      <c r="I78" s="137"/>
      <c r="J78" s="138"/>
    </row>
    <row r="79" spans="1:10" ht="11.25">
      <c r="A79" s="118"/>
      <c r="B79" s="119"/>
      <c r="C79" s="119" t="s">
        <v>51</v>
      </c>
      <c r="D79" s="250" t="s">
        <v>95</v>
      </c>
      <c r="E79" s="230"/>
      <c r="F79" s="230"/>
      <c r="G79" s="119"/>
      <c r="H79" s="121"/>
      <c r="I79" s="122"/>
      <c r="J79" s="139">
        <f>SUM(J80:J181)</f>
        <v>0</v>
      </c>
    </row>
    <row r="80" spans="1:10" ht="22.5" customHeight="1">
      <c r="A80" s="124">
        <v>5</v>
      </c>
      <c r="B80" s="125" t="s">
        <v>131</v>
      </c>
      <c r="C80" s="125" t="s">
        <v>132</v>
      </c>
      <c r="D80" s="248" t="s">
        <v>133</v>
      </c>
      <c r="E80" s="146"/>
      <c r="F80" s="146"/>
      <c r="G80" s="125" t="s">
        <v>120</v>
      </c>
      <c r="H80" s="126">
        <v>83.813</v>
      </c>
      <c r="I80" s="185"/>
      <c r="J80" s="127">
        <f>ROUND(I80*H80,2)</f>
        <v>0</v>
      </c>
    </row>
    <row r="81" spans="1:10" s="133" customFormat="1" ht="22.5" customHeight="1">
      <c r="A81" s="128"/>
      <c r="B81" s="129"/>
      <c r="C81" s="129"/>
      <c r="D81" s="297" t="s">
        <v>134</v>
      </c>
      <c r="E81" s="298"/>
      <c r="F81" s="298"/>
      <c r="G81" s="129"/>
      <c r="H81" s="130">
        <v>72.533</v>
      </c>
      <c r="I81" s="131"/>
      <c r="J81" s="138"/>
    </row>
    <row r="82" spans="1:10" s="133" customFormat="1" ht="11.25">
      <c r="A82" s="128"/>
      <c r="B82" s="129"/>
      <c r="C82" s="129"/>
      <c r="D82" s="235" t="s">
        <v>135</v>
      </c>
      <c r="E82" s="175"/>
      <c r="F82" s="175"/>
      <c r="G82" s="129"/>
      <c r="H82" s="130">
        <v>11.28</v>
      </c>
      <c r="I82" s="131"/>
      <c r="J82" s="140"/>
    </row>
    <row r="83" spans="1:10" s="133" customFormat="1" ht="11.25">
      <c r="A83" s="141"/>
      <c r="B83" s="142"/>
      <c r="C83" s="142"/>
      <c r="D83" s="199" t="s">
        <v>136</v>
      </c>
      <c r="E83" s="175"/>
      <c r="F83" s="175"/>
      <c r="G83" s="142"/>
      <c r="H83" s="143">
        <v>83.813</v>
      </c>
      <c r="I83" s="144"/>
      <c r="J83" s="145"/>
    </row>
    <row r="84" spans="1:10" ht="22.5" customHeight="1">
      <c r="A84" s="124">
        <v>6</v>
      </c>
      <c r="B84" s="125" t="s">
        <v>131</v>
      </c>
      <c r="C84" s="125" t="s">
        <v>137</v>
      </c>
      <c r="D84" s="248" t="s">
        <v>138</v>
      </c>
      <c r="E84" s="146"/>
      <c r="F84" s="146"/>
      <c r="G84" s="125" t="s">
        <v>120</v>
      </c>
      <c r="H84" s="126">
        <v>7.634</v>
      </c>
      <c r="I84" s="185"/>
      <c r="J84" s="127">
        <f>ROUND(I84*H84,2)</f>
        <v>0</v>
      </c>
    </row>
    <row r="85" spans="1:10" s="133" customFormat="1" ht="11.25">
      <c r="A85" s="128"/>
      <c r="B85" s="129"/>
      <c r="C85" s="129"/>
      <c r="D85" s="235" t="s">
        <v>139</v>
      </c>
      <c r="E85" s="175"/>
      <c r="F85" s="175"/>
      <c r="G85" s="129"/>
      <c r="H85" s="130">
        <v>3.438</v>
      </c>
      <c r="I85" s="131"/>
      <c r="J85" s="138"/>
    </row>
    <row r="86" spans="1:10" s="133" customFormat="1" ht="11.25">
      <c r="A86" s="128"/>
      <c r="B86" s="129"/>
      <c r="C86" s="129"/>
      <c r="D86" s="235" t="s">
        <v>140</v>
      </c>
      <c r="E86" s="175"/>
      <c r="F86" s="175"/>
      <c r="G86" s="129"/>
      <c r="H86" s="130">
        <v>1.474</v>
      </c>
      <c r="I86" s="131"/>
      <c r="J86" s="140"/>
    </row>
    <row r="87" spans="1:10" s="133" customFormat="1" ht="11.25">
      <c r="A87" s="128"/>
      <c r="B87" s="129"/>
      <c r="C87" s="129"/>
      <c r="D87" s="235" t="s">
        <v>141</v>
      </c>
      <c r="E87" s="175"/>
      <c r="F87" s="175"/>
      <c r="G87" s="129"/>
      <c r="H87" s="130">
        <v>2.722</v>
      </c>
      <c r="I87" s="131"/>
      <c r="J87" s="140"/>
    </row>
    <row r="88" spans="1:10" s="133" customFormat="1" ht="11.25">
      <c r="A88" s="141"/>
      <c r="B88" s="142"/>
      <c r="C88" s="142"/>
      <c r="D88" s="199" t="s">
        <v>136</v>
      </c>
      <c r="E88" s="175"/>
      <c r="F88" s="175"/>
      <c r="G88" s="142"/>
      <c r="H88" s="143">
        <v>7.634</v>
      </c>
      <c r="I88" s="144"/>
      <c r="J88" s="145"/>
    </row>
    <row r="89" spans="1:10" ht="22.5" customHeight="1">
      <c r="A89" s="124">
        <v>7</v>
      </c>
      <c r="B89" s="125" t="s">
        <v>142</v>
      </c>
      <c r="C89" s="125" t="s">
        <v>143</v>
      </c>
      <c r="D89" s="248" t="s">
        <v>144</v>
      </c>
      <c r="E89" s="249"/>
      <c r="F89" s="249"/>
      <c r="G89" s="125" t="s">
        <v>120</v>
      </c>
      <c r="H89" s="126">
        <v>601.881</v>
      </c>
      <c r="I89" s="185"/>
      <c r="J89" s="127">
        <f>ROUND(I89*H89,2)</f>
        <v>0</v>
      </c>
    </row>
    <row r="90" spans="1:10" s="133" customFormat="1" ht="11.25">
      <c r="A90" s="128"/>
      <c r="B90" s="129"/>
      <c r="C90" s="129"/>
      <c r="D90" s="235" t="s">
        <v>145</v>
      </c>
      <c r="E90" s="236"/>
      <c r="F90" s="236"/>
      <c r="G90" s="129"/>
      <c r="H90" s="130">
        <v>803.481</v>
      </c>
      <c r="I90" s="131"/>
      <c r="J90" s="138"/>
    </row>
    <row r="91" spans="1:10" s="133" customFormat="1" ht="33" customHeight="1">
      <c r="A91" s="128"/>
      <c r="B91" s="129"/>
      <c r="C91" s="129"/>
      <c r="D91" s="235" t="s">
        <v>146</v>
      </c>
      <c r="E91" s="236"/>
      <c r="F91" s="236"/>
      <c r="G91" s="129"/>
      <c r="H91" s="130">
        <v>-201.6</v>
      </c>
      <c r="I91" s="131"/>
      <c r="J91" s="140"/>
    </row>
    <row r="92" spans="1:10" s="133" customFormat="1" ht="11.25">
      <c r="A92" s="141"/>
      <c r="B92" s="142"/>
      <c r="C92" s="142"/>
      <c r="D92" s="199" t="s">
        <v>136</v>
      </c>
      <c r="E92" s="236"/>
      <c r="F92" s="236"/>
      <c r="G92" s="142"/>
      <c r="H92" s="143">
        <v>601.881</v>
      </c>
      <c r="I92" s="144"/>
      <c r="J92" s="145"/>
    </row>
    <row r="93" spans="1:10" ht="22.5" customHeight="1">
      <c r="A93" s="124">
        <v>8</v>
      </c>
      <c r="B93" s="125" t="s">
        <v>131</v>
      </c>
      <c r="C93" s="125" t="s">
        <v>147</v>
      </c>
      <c r="D93" s="248" t="s">
        <v>148</v>
      </c>
      <c r="E93" s="249"/>
      <c r="F93" s="249"/>
      <c r="G93" s="125" t="s">
        <v>120</v>
      </c>
      <c r="H93" s="126">
        <v>20.224</v>
      </c>
      <c r="I93" s="185"/>
      <c r="J93" s="127">
        <f>ROUND(I93*H93,2)</f>
        <v>0</v>
      </c>
    </row>
    <row r="94" spans="1:10" s="133" customFormat="1" ht="33" customHeight="1">
      <c r="A94" s="128"/>
      <c r="B94" s="129"/>
      <c r="C94" s="129"/>
      <c r="D94" s="235" t="s">
        <v>149</v>
      </c>
      <c r="E94" s="236"/>
      <c r="F94" s="236"/>
      <c r="G94" s="129"/>
      <c r="H94" s="130">
        <v>20.224</v>
      </c>
      <c r="I94" s="131"/>
      <c r="J94" s="132"/>
    </row>
    <row r="95" spans="1:10" ht="22.5" customHeight="1">
      <c r="A95" s="124">
        <v>9</v>
      </c>
      <c r="B95" s="125" t="s">
        <v>131</v>
      </c>
      <c r="C95" s="125" t="s">
        <v>150</v>
      </c>
      <c r="D95" s="248" t="s">
        <v>151</v>
      </c>
      <c r="E95" s="249"/>
      <c r="F95" s="249"/>
      <c r="G95" s="125" t="s">
        <v>120</v>
      </c>
      <c r="H95" s="126">
        <v>144.279</v>
      </c>
      <c r="I95" s="185"/>
      <c r="J95" s="127">
        <f>ROUND(I95*H95,2)</f>
        <v>0</v>
      </c>
    </row>
    <row r="96" spans="1:10" s="133" customFormat="1" ht="22.5" customHeight="1">
      <c r="A96" s="128"/>
      <c r="B96" s="129"/>
      <c r="C96" s="129"/>
      <c r="D96" s="235" t="s">
        <v>152</v>
      </c>
      <c r="E96" s="236"/>
      <c r="F96" s="236"/>
      <c r="G96" s="129"/>
      <c r="H96" s="130">
        <v>156.348</v>
      </c>
      <c r="I96" s="131"/>
      <c r="J96" s="138"/>
    </row>
    <row r="97" spans="1:10" s="133" customFormat="1" ht="11.25">
      <c r="A97" s="128"/>
      <c r="B97" s="129"/>
      <c r="C97" s="129"/>
      <c r="D97" s="235" t="s">
        <v>153</v>
      </c>
      <c r="E97" s="236"/>
      <c r="F97" s="236"/>
      <c r="G97" s="129"/>
      <c r="H97" s="130">
        <v>-14.325</v>
      </c>
      <c r="I97" s="131"/>
      <c r="J97" s="140"/>
    </row>
    <row r="98" spans="1:10" s="133" customFormat="1" ht="11.25">
      <c r="A98" s="128"/>
      <c r="B98" s="129"/>
      <c r="C98" s="129"/>
      <c r="D98" s="235" t="s">
        <v>154</v>
      </c>
      <c r="E98" s="236"/>
      <c r="F98" s="236"/>
      <c r="G98" s="129"/>
      <c r="H98" s="130">
        <v>2.256</v>
      </c>
      <c r="I98" s="131"/>
      <c r="J98" s="140"/>
    </row>
    <row r="99" spans="1:10" s="133" customFormat="1" ht="11.25">
      <c r="A99" s="141"/>
      <c r="B99" s="142"/>
      <c r="C99" s="142"/>
      <c r="D99" s="199" t="s">
        <v>136</v>
      </c>
      <c r="E99" s="236"/>
      <c r="F99" s="236"/>
      <c r="G99" s="142"/>
      <c r="H99" s="143">
        <v>144.279</v>
      </c>
      <c r="I99" s="144"/>
      <c r="J99" s="145"/>
    </row>
    <row r="100" spans="1:10" s="154" customFormat="1" ht="11.25">
      <c r="A100" s="151">
        <v>10</v>
      </c>
      <c r="B100" s="152" t="s">
        <v>155</v>
      </c>
      <c r="C100" s="152" t="s">
        <v>156</v>
      </c>
      <c r="D100" s="233" t="s">
        <v>157</v>
      </c>
      <c r="E100" s="234"/>
      <c r="F100" s="234"/>
      <c r="G100" s="152" t="s">
        <v>120</v>
      </c>
      <c r="H100" s="153">
        <v>148.607</v>
      </c>
      <c r="I100" s="186"/>
      <c r="J100" s="127">
        <f>ROUND(I100*H100,2)</f>
        <v>0</v>
      </c>
    </row>
    <row r="101" spans="1:10" s="133" customFormat="1" ht="11.25">
      <c r="A101" s="128"/>
      <c r="B101" s="129"/>
      <c r="C101" s="129"/>
      <c r="D101" s="235" t="s">
        <v>158</v>
      </c>
      <c r="E101" s="236"/>
      <c r="F101" s="236"/>
      <c r="G101" s="129"/>
      <c r="H101" s="130">
        <v>148.607</v>
      </c>
      <c r="I101" s="131"/>
      <c r="J101" s="132"/>
    </row>
    <row r="102" spans="1:10" ht="22.5" customHeight="1">
      <c r="A102" s="124">
        <v>11</v>
      </c>
      <c r="B102" s="125" t="s">
        <v>131</v>
      </c>
      <c r="C102" s="125" t="s">
        <v>159</v>
      </c>
      <c r="D102" s="248" t="s">
        <v>160</v>
      </c>
      <c r="E102" s="249"/>
      <c r="F102" s="249"/>
      <c r="G102" s="125" t="s">
        <v>120</v>
      </c>
      <c r="H102" s="126">
        <v>559.599</v>
      </c>
      <c r="I102" s="185"/>
      <c r="J102" s="127">
        <f>ROUND(I102*H102,2)</f>
        <v>0</v>
      </c>
    </row>
    <row r="103" spans="1:10" s="133" customFormat="1" ht="11.25">
      <c r="A103" s="128"/>
      <c r="B103" s="129"/>
      <c r="C103" s="129"/>
      <c r="D103" s="235" t="s">
        <v>161</v>
      </c>
      <c r="E103" s="236"/>
      <c r="F103" s="236"/>
      <c r="G103" s="129"/>
      <c r="H103" s="130">
        <v>712.53</v>
      </c>
      <c r="I103" s="131"/>
      <c r="J103" s="138"/>
    </row>
    <row r="104" spans="1:10" s="133" customFormat="1" ht="33" customHeight="1">
      <c r="A104" s="128"/>
      <c r="B104" s="129"/>
      <c r="C104" s="129"/>
      <c r="D104" s="235" t="s">
        <v>162</v>
      </c>
      <c r="E104" s="236"/>
      <c r="F104" s="236"/>
      <c r="G104" s="129"/>
      <c r="H104" s="130">
        <v>-151.803</v>
      </c>
      <c r="I104" s="131"/>
      <c r="J104" s="140"/>
    </row>
    <row r="105" spans="1:10" s="133" customFormat="1" ht="11.25">
      <c r="A105" s="128"/>
      <c r="B105" s="129"/>
      <c r="C105" s="129"/>
      <c r="D105" s="235" t="s">
        <v>163</v>
      </c>
      <c r="E105" s="236"/>
      <c r="F105" s="236"/>
      <c r="G105" s="129"/>
      <c r="H105" s="130">
        <v>-1.128</v>
      </c>
      <c r="I105" s="131"/>
      <c r="J105" s="140"/>
    </row>
    <row r="106" spans="1:10" s="133" customFormat="1" ht="11.25">
      <c r="A106" s="141"/>
      <c r="B106" s="142"/>
      <c r="C106" s="142"/>
      <c r="D106" s="199" t="s">
        <v>136</v>
      </c>
      <c r="E106" s="236"/>
      <c r="F106" s="236"/>
      <c r="G106" s="142"/>
      <c r="H106" s="143">
        <v>559.599</v>
      </c>
      <c r="I106" s="144"/>
      <c r="J106" s="145"/>
    </row>
    <row r="107" spans="1:10" ht="22.5" customHeight="1">
      <c r="A107" s="124">
        <v>12</v>
      </c>
      <c r="B107" s="125" t="s">
        <v>131</v>
      </c>
      <c r="C107" s="125" t="s">
        <v>164</v>
      </c>
      <c r="D107" s="248" t="s">
        <v>165</v>
      </c>
      <c r="E107" s="249"/>
      <c r="F107" s="249"/>
      <c r="G107" s="125" t="s">
        <v>120</v>
      </c>
      <c r="H107" s="126">
        <v>73.726</v>
      </c>
      <c r="I107" s="185"/>
      <c r="J107" s="127">
        <f>ROUND(I107*H107,2)</f>
        <v>0</v>
      </c>
    </row>
    <row r="108" spans="1:10" s="133" customFormat="1" ht="11.25">
      <c r="A108" s="128"/>
      <c r="B108" s="129"/>
      <c r="C108" s="129"/>
      <c r="D108" s="235" t="s">
        <v>166</v>
      </c>
      <c r="E108" s="236"/>
      <c r="F108" s="236"/>
      <c r="G108" s="129"/>
      <c r="H108" s="130">
        <v>97.36</v>
      </c>
      <c r="I108" s="131"/>
      <c r="J108" s="138"/>
    </row>
    <row r="109" spans="1:10" s="133" customFormat="1" ht="11.25">
      <c r="A109" s="128"/>
      <c r="B109" s="129"/>
      <c r="C109" s="129"/>
      <c r="D109" s="235" t="s">
        <v>167</v>
      </c>
      <c r="E109" s="236"/>
      <c r="F109" s="236"/>
      <c r="G109" s="129"/>
      <c r="H109" s="130">
        <v>-23.634</v>
      </c>
      <c r="I109" s="131"/>
      <c r="J109" s="140"/>
    </row>
    <row r="110" spans="1:10" s="133" customFormat="1" ht="11.25">
      <c r="A110" s="141"/>
      <c r="B110" s="142"/>
      <c r="C110" s="142"/>
      <c r="D110" s="199" t="s">
        <v>136</v>
      </c>
      <c r="E110" s="236"/>
      <c r="F110" s="236"/>
      <c r="G110" s="142"/>
      <c r="H110" s="143">
        <v>73.726</v>
      </c>
      <c r="I110" s="144"/>
      <c r="J110" s="145"/>
    </row>
    <row r="111" spans="1:10" s="154" customFormat="1" ht="11.25">
      <c r="A111" s="151">
        <v>13</v>
      </c>
      <c r="B111" s="152" t="s">
        <v>155</v>
      </c>
      <c r="C111" s="152" t="s">
        <v>168</v>
      </c>
      <c r="D111" s="233" t="s">
        <v>169</v>
      </c>
      <c r="E111" s="234"/>
      <c r="F111" s="234"/>
      <c r="G111" s="152" t="s">
        <v>120</v>
      </c>
      <c r="H111" s="153">
        <v>652.325</v>
      </c>
      <c r="I111" s="186"/>
      <c r="J111" s="127">
        <f>ROUND(I111*H111,2)</f>
        <v>0</v>
      </c>
    </row>
    <row r="112" spans="1:10" s="133" customFormat="1" ht="11.25">
      <c r="A112" s="128"/>
      <c r="B112" s="129"/>
      <c r="C112" s="129"/>
      <c r="D112" s="235" t="s">
        <v>170</v>
      </c>
      <c r="E112" s="236"/>
      <c r="F112" s="236"/>
      <c r="G112" s="129"/>
      <c r="H112" s="130">
        <v>652.325</v>
      </c>
      <c r="I112" s="131"/>
      <c r="J112" s="132"/>
    </row>
    <row r="113" spans="1:10" ht="22.5" customHeight="1">
      <c r="A113" s="124">
        <v>14</v>
      </c>
      <c r="B113" s="125" t="s">
        <v>131</v>
      </c>
      <c r="C113" s="125" t="s">
        <v>171</v>
      </c>
      <c r="D113" s="248" t="s">
        <v>172</v>
      </c>
      <c r="E113" s="249"/>
      <c r="F113" s="249"/>
      <c r="G113" s="125" t="s">
        <v>173</v>
      </c>
      <c r="H113" s="126">
        <v>125.442</v>
      </c>
      <c r="I113" s="185"/>
      <c r="J113" s="127">
        <f>ROUND(I113*H113,2)</f>
        <v>0</v>
      </c>
    </row>
    <row r="114" spans="1:10" s="133" customFormat="1" ht="22.5" customHeight="1">
      <c r="A114" s="128"/>
      <c r="B114" s="129"/>
      <c r="C114" s="129"/>
      <c r="D114" s="235" t="s">
        <v>174</v>
      </c>
      <c r="E114" s="236"/>
      <c r="F114" s="236"/>
      <c r="G114" s="129"/>
      <c r="H114" s="130">
        <v>89.01</v>
      </c>
      <c r="I114" s="131"/>
      <c r="J114" s="138"/>
    </row>
    <row r="115" spans="1:10" s="133" customFormat="1" ht="11.25">
      <c r="A115" s="128"/>
      <c r="B115" s="129"/>
      <c r="C115" s="129"/>
      <c r="D115" s="235" t="s">
        <v>175</v>
      </c>
      <c r="E115" s="236"/>
      <c r="F115" s="236"/>
      <c r="G115" s="129"/>
      <c r="H115" s="130">
        <v>27</v>
      </c>
      <c r="I115" s="131"/>
      <c r="J115" s="140"/>
    </row>
    <row r="116" spans="1:10" s="133" customFormat="1" ht="11.25">
      <c r="A116" s="128"/>
      <c r="B116" s="129"/>
      <c r="C116" s="129"/>
      <c r="D116" s="235" t="s">
        <v>176</v>
      </c>
      <c r="E116" s="236"/>
      <c r="F116" s="236"/>
      <c r="G116" s="129"/>
      <c r="H116" s="130">
        <v>3.144</v>
      </c>
      <c r="I116" s="131"/>
      <c r="J116" s="140"/>
    </row>
    <row r="117" spans="1:10" s="133" customFormat="1" ht="22.5" customHeight="1">
      <c r="A117" s="128"/>
      <c r="B117" s="129"/>
      <c r="C117" s="129"/>
      <c r="D117" s="235" t="s">
        <v>177</v>
      </c>
      <c r="E117" s="236"/>
      <c r="F117" s="236"/>
      <c r="G117" s="129"/>
      <c r="H117" s="130">
        <v>6.288</v>
      </c>
      <c r="I117" s="131"/>
      <c r="J117" s="140"/>
    </row>
    <row r="118" spans="1:10" s="133" customFormat="1" ht="11.25">
      <c r="A118" s="141"/>
      <c r="B118" s="142"/>
      <c r="C118" s="142"/>
      <c r="D118" s="199" t="s">
        <v>136</v>
      </c>
      <c r="E118" s="236"/>
      <c r="F118" s="236"/>
      <c r="G118" s="142"/>
      <c r="H118" s="143">
        <v>125.442</v>
      </c>
      <c r="I118" s="144"/>
      <c r="J118" s="145"/>
    </row>
    <row r="119" spans="1:10" s="154" customFormat="1" ht="11.25">
      <c r="A119" s="151">
        <v>15</v>
      </c>
      <c r="B119" s="152" t="s">
        <v>155</v>
      </c>
      <c r="C119" s="152" t="s">
        <v>178</v>
      </c>
      <c r="D119" s="233" t="s">
        <v>179</v>
      </c>
      <c r="E119" s="234"/>
      <c r="F119" s="234"/>
      <c r="G119" s="152" t="s">
        <v>120</v>
      </c>
      <c r="H119" s="153">
        <v>26.072</v>
      </c>
      <c r="I119" s="186"/>
      <c r="J119" s="127">
        <f>ROUND(I119*H119,2)</f>
        <v>0</v>
      </c>
    </row>
    <row r="120" spans="1:10" s="133" customFormat="1" ht="22.5" customHeight="1">
      <c r="A120" s="128"/>
      <c r="B120" s="129"/>
      <c r="C120" s="129"/>
      <c r="D120" s="235" t="s">
        <v>180</v>
      </c>
      <c r="E120" s="236"/>
      <c r="F120" s="236"/>
      <c r="G120" s="129"/>
      <c r="H120" s="130">
        <v>26.072</v>
      </c>
      <c r="I120" s="131"/>
      <c r="J120" s="132"/>
    </row>
    <row r="121" spans="1:10" s="154" customFormat="1" ht="22.5" customHeight="1">
      <c r="A121" s="151">
        <v>16</v>
      </c>
      <c r="B121" s="152" t="s">
        <v>155</v>
      </c>
      <c r="C121" s="152" t="s">
        <v>181</v>
      </c>
      <c r="D121" s="233" t="s">
        <v>182</v>
      </c>
      <c r="E121" s="234"/>
      <c r="F121" s="234"/>
      <c r="G121" s="152" t="s">
        <v>120</v>
      </c>
      <c r="H121" s="153">
        <v>8.547</v>
      </c>
      <c r="I121" s="186"/>
      <c r="J121" s="127">
        <f>ROUND(I121*H121,2)</f>
        <v>0</v>
      </c>
    </row>
    <row r="122" spans="1:10" s="133" customFormat="1" ht="11.25">
      <c r="A122" s="128"/>
      <c r="B122" s="129"/>
      <c r="C122" s="129"/>
      <c r="D122" s="235" t="s">
        <v>183</v>
      </c>
      <c r="E122" s="236"/>
      <c r="F122" s="236"/>
      <c r="G122" s="129"/>
      <c r="H122" s="130">
        <v>3.541</v>
      </c>
      <c r="I122" s="131"/>
      <c r="J122" s="138"/>
    </row>
    <row r="123" spans="1:10" s="133" customFormat="1" ht="11.25">
      <c r="A123" s="128"/>
      <c r="B123" s="129"/>
      <c r="C123" s="129"/>
      <c r="D123" s="235" t="s">
        <v>184</v>
      </c>
      <c r="E123" s="236"/>
      <c r="F123" s="236"/>
      <c r="G123" s="129"/>
      <c r="H123" s="130">
        <v>5.006</v>
      </c>
      <c r="I123" s="131"/>
      <c r="J123" s="140"/>
    </row>
    <row r="124" spans="1:10" s="133" customFormat="1" ht="11.25">
      <c r="A124" s="141"/>
      <c r="B124" s="142"/>
      <c r="C124" s="142"/>
      <c r="D124" s="199" t="s">
        <v>136</v>
      </c>
      <c r="E124" s="236"/>
      <c r="F124" s="236"/>
      <c r="G124" s="142"/>
      <c r="H124" s="143">
        <v>8.547</v>
      </c>
      <c r="I124" s="144"/>
      <c r="J124" s="145"/>
    </row>
    <row r="125" spans="1:10" s="154" customFormat="1" ht="11.25">
      <c r="A125" s="151">
        <v>17</v>
      </c>
      <c r="B125" s="152" t="s">
        <v>155</v>
      </c>
      <c r="C125" s="152" t="s">
        <v>185</v>
      </c>
      <c r="D125" s="233" t="s">
        <v>186</v>
      </c>
      <c r="E125" s="234"/>
      <c r="F125" s="234"/>
      <c r="G125" s="152" t="s">
        <v>120</v>
      </c>
      <c r="H125" s="153">
        <v>4.71</v>
      </c>
      <c r="I125" s="186"/>
      <c r="J125" s="127">
        <f>ROUND(I125*H125,2)</f>
        <v>0</v>
      </c>
    </row>
    <row r="126" spans="1:10" s="133" customFormat="1" ht="11.25">
      <c r="A126" s="128"/>
      <c r="B126" s="129"/>
      <c r="C126" s="129"/>
      <c r="D126" s="235" t="s">
        <v>187</v>
      </c>
      <c r="E126" s="236"/>
      <c r="F126" s="236"/>
      <c r="G126" s="129"/>
      <c r="H126" s="130">
        <v>1.518</v>
      </c>
      <c r="I126" s="131"/>
      <c r="J126" s="138"/>
    </row>
    <row r="127" spans="1:10" s="133" customFormat="1" ht="11.25">
      <c r="A127" s="128"/>
      <c r="B127" s="129"/>
      <c r="C127" s="129"/>
      <c r="D127" s="235" t="s">
        <v>188</v>
      </c>
      <c r="E127" s="236"/>
      <c r="F127" s="236"/>
      <c r="G127" s="129"/>
      <c r="H127" s="130">
        <v>2.803</v>
      </c>
      <c r="I127" s="131"/>
      <c r="J127" s="140"/>
    </row>
    <row r="128" spans="1:10" s="133" customFormat="1" ht="11.25">
      <c r="A128" s="128"/>
      <c r="B128" s="129"/>
      <c r="C128" s="129"/>
      <c r="D128" s="235" t="s">
        <v>189</v>
      </c>
      <c r="E128" s="236"/>
      <c r="F128" s="236"/>
      <c r="G128" s="129"/>
      <c r="H128" s="130">
        <v>0.13</v>
      </c>
      <c r="I128" s="131"/>
      <c r="J128" s="140"/>
    </row>
    <row r="129" spans="1:10" s="133" customFormat="1" ht="22.5" customHeight="1">
      <c r="A129" s="128"/>
      <c r="B129" s="129"/>
      <c r="C129" s="129"/>
      <c r="D129" s="235" t="s">
        <v>190</v>
      </c>
      <c r="E129" s="236"/>
      <c r="F129" s="236"/>
      <c r="G129" s="129"/>
      <c r="H129" s="130">
        <v>0.259</v>
      </c>
      <c r="I129" s="131"/>
      <c r="J129" s="140"/>
    </row>
    <row r="130" spans="1:10" s="133" customFormat="1" ht="11.25">
      <c r="A130" s="141"/>
      <c r="B130" s="142"/>
      <c r="C130" s="142"/>
      <c r="D130" s="199" t="s">
        <v>136</v>
      </c>
      <c r="E130" s="236"/>
      <c r="F130" s="236"/>
      <c r="G130" s="142"/>
      <c r="H130" s="143">
        <v>4.71</v>
      </c>
      <c r="I130" s="144"/>
      <c r="J130" s="145"/>
    </row>
    <row r="131" spans="1:10" ht="22.5" customHeight="1">
      <c r="A131" s="124">
        <v>18</v>
      </c>
      <c r="B131" s="125" t="s">
        <v>131</v>
      </c>
      <c r="C131" s="125" t="s">
        <v>191</v>
      </c>
      <c r="D131" s="248" t="s">
        <v>192</v>
      </c>
      <c r="E131" s="170"/>
      <c r="F131" s="170"/>
      <c r="G131" s="125" t="s">
        <v>173</v>
      </c>
      <c r="H131" s="126">
        <v>19.1</v>
      </c>
      <c r="I131" s="185"/>
      <c r="J131" s="127">
        <f>ROUND(I131*H131,2)</f>
        <v>0</v>
      </c>
    </row>
    <row r="132" spans="1:10" s="133" customFormat="1" ht="11.25">
      <c r="A132" s="128"/>
      <c r="B132" s="129"/>
      <c r="C132" s="129"/>
      <c r="D132" s="235" t="s">
        <v>193</v>
      </c>
      <c r="E132" s="236"/>
      <c r="F132" s="236"/>
      <c r="G132" s="129"/>
      <c r="H132" s="130">
        <v>19.1</v>
      </c>
      <c r="I132" s="131"/>
      <c r="J132" s="132"/>
    </row>
    <row r="133" spans="1:10" ht="22.5" customHeight="1">
      <c r="A133" s="124">
        <v>19</v>
      </c>
      <c r="B133" s="125" t="s">
        <v>131</v>
      </c>
      <c r="C133" s="125" t="s">
        <v>194</v>
      </c>
      <c r="D133" s="248" t="s">
        <v>195</v>
      </c>
      <c r="E133" s="170"/>
      <c r="F133" s="170"/>
      <c r="G133" s="125" t="s">
        <v>120</v>
      </c>
      <c r="H133" s="126">
        <v>2.25</v>
      </c>
      <c r="I133" s="185"/>
      <c r="J133" s="127">
        <f>ROUND(I133*H133,2)</f>
        <v>0</v>
      </c>
    </row>
    <row r="134" spans="1:10" s="133" customFormat="1" ht="11.25">
      <c r="A134" s="128"/>
      <c r="B134" s="129"/>
      <c r="C134" s="129"/>
      <c r="D134" s="235" t="s">
        <v>196</v>
      </c>
      <c r="E134" s="236"/>
      <c r="F134" s="236"/>
      <c r="G134" s="129"/>
      <c r="H134" s="130">
        <v>2.25</v>
      </c>
      <c r="I134" s="131"/>
      <c r="J134" s="132"/>
    </row>
    <row r="135" spans="1:10" s="154" customFormat="1" ht="11.25">
      <c r="A135" s="151">
        <v>20</v>
      </c>
      <c r="B135" s="152" t="s">
        <v>197</v>
      </c>
      <c r="C135" s="152" t="s">
        <v>198</v>
      </c>
      <c r="D135" s="233" t="s">
        <v>199</v>
      </c>
      <c r="E135" s="234"/>
      <c r="F135" s="234"/>
      <c r="G135" s="152" t="s">
        <v>120</v>
      </c>
      <c r="H135" s="153">
        <v>2.364</v>
      </c>
      <c r="I135" s="186"/>
      <c r="J135" s="127">
        <f>ROUND(I135*H135,2)</f>
        <v>0</v>
      </c>
    </row>
    <row r="136" spans="1:10" s="133" customFormat="1" ht="11.25">
      <c r="A136" s="128"/>
      <c r="B136" s="129"/>
      <c r="C136" s="129"/>
      <c r="D136" s="235" t="s">
        <v>200</v>
      </c>
      <c r="E136" s="236"/>
      <c r="F136" s="236"/>
      <c r="G136" s="129"/>
      <c r="H136" s="130">
        <v>2.318</v>
      </c>
      <c r="I136" s="131"/>
      <c r="J136" s="132"/>
    </row>
    <row r="137" spans="1:10" ht="22.5" customHeight="1">
      <c r="A137" s="124">
        <v>21</v>
      </c>
      <c r="B137" s="125" t="s">
        <v>131</v>
      </c>
      <c r="C137" s="125" t="s">
        <v>201</v>
      </c>
      <c r="D137" s="248" t="s">
        <v>202</v>
      </c>
      <c r="E137" s="170"/>
      <c r="F137" s="170"/>
      <c r="G137" s="125" t="s">
        <v>120</v>
      </c>
      <c r="H137" s="126">
        <v>3.768</v>
      </c>
      <c r="I137" s="185"/>
      <c r="J137" s="127">
        <f>ROUND(I137*H137,2)</f>
        <v>0</v>
      </c>
    </row>
    <row r="138" spans="1:10" s="133" customFormat="1" ht="11.25">
      <c r="A138" s="128"/>
      <c r="B138" s="129"/>
      <c r="C138" s="129"/>
      <c r="D138" s="235" t="s">
        <v>203</v>
      </c>
      <c r="E138" s="236"/>
      <c r="F138" s="236"/>
      <c r="G138" s="129"/>
      <c r="H138" s="130">
        <v>3.768</v>
      </c>
      <c r="I138" s="131"/>
      <c r="J138" s="132"/>
    </row>
    <row r="139" spans="1:10" ht="11.25">
      <c r="A139" s="124">
        <v>22</v>
      </c>
      <c r="B139" s="125" t="s">
        <v>131</v>
      </c>
      <c r="C139" s="125" t="s">
        <v>204</v>
      </c>
      <c r="D139" s="248" t="s">
        <v>205</v>
      </c>
      <c r="E139" s="170"/>
      <c r="F139" s="170"/>
      <c r="G139" s="125" t="s">
        <v>173</v>
      </c>
      <c r="H139" s="126">
        <v>91.55</v>
      </c>
      <c r="I139" s="185"/>
      <c r="J139" s="127">
        <f>ROUND(I139*H139,2)</f>
        <v>0</v>
      </c>
    </row>
    <row r="140" spans="1:10" s="133" customFormat="1" ht="11.25">
      <c r="A140" s="128"/>
      <c r="B140" s="129"/>
      <c r="C140" s="129"/>
      <c r="D140" s="235" t="s">
        <v>206</v>
      </c>
      <c r="E140" s="236"/>
      <c r="F140" s="236"/>
      <c r="G140" s="129"/>
      <c r="H140" s="130">
        <v>91.55</v>
      </c>
      <c r="I140" s="131"/>
      <c r="J140" s="132"/>
    </row>
    <row r="141" spans="1:10" s="154" customFormat="1" ht="11.25">
      <c r="A141" s="151">
        <v>23</v>
      </c>
      <c r="B141" s="152" t="s">
        <v>207</v>
      </c>
      <c r="C141" s="152" t="s">
        <v>208</v>
      </c>
      <c r="D141" s="233" t="s">
        <v>209</v>
      </c>
      <c r="E141" s="234"/>
      <c r="F141" s="234"/>
      <c r="G141" s="152" t="s">
        <v>173</v>
      </c>
      <c r="H141" s="153">
        <v>94.297</v>
      </c>
      <c r="I141" s="186"/>
      <c r="J141" s="127">
        <f>ROUND(I141*H141,2)</f>
        <v>0</v>
      </c>
    </row>
    <row r="142" spans="1:10" s="133" customFormat="1" ht="11.25">
      <c r="A142" s="128"/>
      <c r="B142" s="129"/>
      <c r="C142" s="129"/>
      <c r="D142" s="235" t="s">
        <v>210</v>
      </c>
      <c r="E142" s="236"/>
      <c r="F142" s="236"/>
      <c r="G142" s="129"/>
      <c r="H142" s="130">
        <v>94.297</v>
      </c>
      <c r="I142" s="131"/>
      <c r="J142" s="132"/>
    </row>
    <row r="143" spans="1:10" s="154" customFormat="1" ht="11.25">
      <c r="A143" s="151">
        <v>24</v>
      </c>
      <c r="B143" s="152" t="s">
        <v>207</v>
      </c>
      <c r="C143" s="152" t="s">
        <v>211</v>
      </c>
      <c r="D143" s="233" t="s">
        <v>212</v>
      </c>
      <c r="E143" s="234"/>
      <c r="F143" s="234"/>
      <c r="G143" s="152" t="s">
        <v>213</v>
      </c>
      <c r="H143" s="153">
        <v>392.8</v>
      </c>
      <c r="I143" s="186"/>
      <c r="J143" s="127">
        <f>ROUND(I143*H143,2)</f>
        <v>0</v>
      </c>
    </row>
    <row r="144" spans="1:10" s="133" customFormat="1" ht="11.25">
      <c r="A144" s="141"/>
      <c r="B144" s="142"/>
      <c r="C144" s="142"/>
      <c r="D144" s="199" t="s">
        <v>214</v>
      </c>
      <c r="E144" s="236"/>
      <c r="F144" s="236"/>
      <c r="G144" s="142"/>
      <c r="H144" s="143">
        <v>392.8</v>
      </c>
      <c r="I144" s="144"/>
      <c r="J144" s="132"/>
    </row>
    <row r="145" spans="1:10" s="154" customFormat="1" ht="11.25">
      <c r="A145" s="151">
        <v>25</v>
      </c>
      <c r="B145" s="152" t="s">
        <v>207</v>
      </c>
      <c r="C145" s="152" t="s">
        <v>215</v>
      </c>
      <c r="D145" s="233" t="s">
        <v>216</v>
      </c>
      <c r="E145" s="234"/>
      <c r="F145" s="234"/>
      <c r="G145" s="152" t="s">
        <v>213</v>
      </c>
      <c r="H145" s="153">
        <v>47.902</v>
      </c>
      <c r="I145" s="186"/>
      <c r="J145" s="127">
        <f>ROUND(I145*H145,2)</f>
        <v>0</v>
      </c>
    </row>
    <row r="146" spans="1:10" s="133" customFormat="1" ht="11.25">
      <c r="A146" s="141"/>
      <c r="B146" s="142"/>
      <c r="C146" s="142"/>
      <c r="D146" s="199" t="s">
        <v>217</v>
      </c>
      <c r="E146" s="236"/>
      <c r="F146" s="236"/>
      <c r="G146" s="142"/>
      <c r="H146" s="143">
        <v>47.902</v>
      </c>
      <c r="I146" s="144"/>
      <c r="J146" s="132"/>
    </row>
    <row r="147" spans="1:10" s="154" customFormat="1" ht="11.25">
      <c r="A147" s="151">
        <v>26</v>
      </c>
      <c r="B147" s="152" t="s">
        <v>207</v>
      </c>
      <c r="C147" s="152" t="s">
        <v>218</v>
      </c>
      <c r="D147" s="233" t="s">
        <v>219</v>
      </c>
      <c r="E147" s="234"/>
      <c r="F147" s="234"/>
      <c r="G147" s="152" t="s">
        <v>213</v>
      </c>
      <c r="H147" s="153">
        <v>119.756</v>
      </c>
      <c r="I147" s="186"/>
      <c r="J147" s="127">
        <f>ROUND(I147*H147,2)</f>
        <v>0</v>
      </c>
    </row>
    <row r="148" spans="1:10" s="133" customFormat="1" ht="11.25">
      <c r="A148" s="141"/>
      <c r="B148" s="142"/>
      <c r="C148" s="142"/>
      <c r="D148" s="199" t="s">
        <v>220</v>
      </c>
      <c r="E148" s="236"/>
      <c r="F148" s="236"/>
      <c r="G148" s="142"/>
      <c r="H148" s="143">
        <v>119.756</v>
      </c>
      <c r="I148" s="144"/>
      <c r="J148" s="132"/>
    </row>
    <row r="149" spans="1:10" ht="11.25">
      <c r="A149" s="124">
        <v>27</v>
      </c>
      <c r="B149" s="125" t="s">
        <v>131</v>
      </c>
      <c r="C149" s="125" t="s">
        <v>221</v>
      </c>
      <c r="D149" s="248" t="s">
        <v>222</v>
      </c>
      <c r="E149" s="170"/>
      <c r="F149" s="170"/>
      <c r="G149" s="125" t="s">
        <v>173</v>
      </c>
      <c r="H149" s="126">
        <v>1411.284</v>
      </c>
      <c r="I149" s="185"/>
      <c r="J149" s="127">
        <f>ROUND(I149*H149,2)</f>
        <v>0</v>
      </c>
    </row>
    <row r="150" spans="1:10" s="133" customFormat="1" ht="11.25">
      <c r="A150" s="128"/>
      <c r="B150" s="129"/>
      <c r="C150" s="129"/>
      <c r="D150" s="235" t="s">
        <v>223</v>
      </c>
      <c r="E150" s="236"/>
      <c r="F150" s="236"/>
      <c r="G150" s="129"/>
      <c r="H150" s="130">
        <v>1411.284</v>
      </c>
      <c r="I150" s="131"/>
      <c r="J150" s="132"/>
    </row>
    <row r="151" spans="1:10" s="154" customFormat="1" ht="11.25">
      <c r="A151" s="151">
        <v>28</v>
      </c>
      <c r="B151" s="152" t="s">
        <v>207</v>
      </c>
      <c r="C151" s="152" t="s">
        <v>224</v>
      </c>
      <c r="D151" s="233" t="s">
        <v>225</v>
      </c>
      <c r="E151" s="234"/>
      <c r="F151" s="234"/>
      <c r="G151" s="152" t="s">
        <v>173</v>
      </c>
      <c r="H151" s="153">
        <v>308.8</v>
      </c>
      <c r="I151" s="186"/>
      <c r="J151" s="127">
        <f>ROUND(I151*H151,2)</f>
        <v>0</v>
      </c>
    </row>
    <row r="152" spans="1:10" s="133" customFormat="1" ht="11.25">
      <c r="A152" s="128"/>
      <c r="B152" s="129"/>
      <c r="C152" s="129"/>
      <c r="D152" s="235" t="s">
        <v>226</v>
      </c>
      <c r="E152" s="236"/>
      <c r="F152" s="236"/>
      <c r="G152" s="129"/>
      <c r="H152" s="130">
        <v>43</v>
      </c>
      <c r="I152" s="131"/>
      <c r="J152" s="138"/>
    </row>
    <row r="153" spans="1:10" s="133" customFormat="1" ht="22.5" customHeight="1">
      <c r="A153" s="128"/>
      <c r="B153" s="129"/>
      <c r="C153" s="129"/>
      <c r="D153" s="235" t="s">
        <v>227</v>
      </c>
      <c r="E153" s="236"/>
      <c r="F153" s="236"/>
      <c r="G153" s="129"/>
      <c r="H153" s="130">
        <v>265.8</v>
      </c>
      <c r="I153" s="131"/>
      <c r="J153" s="140"/>
    </row>
    <row r="154" spans="1:10" s="133" customFormat="1" ht="11.25">
      <c r="A154" s="141"/>
      <c r="B154" s="142"/>
      <c r="C154" s="142"/>
      <c r="D154" s="199" t="s">
        <v>136</v>
      </c>
      <c r="E154" s="236"/>
      <c r="F154" s="236"/>
      <c r="G154" s="142"/>
      <c r="H154" s="143">
        <v>308.8</v>
      </c>
      <c r="I154" s="144"/>
      <c r="J154" s="145"/>
    </row>
    <row r="155" spans="1:10" s="154" customFormat="1" ht="11.25">
      <c r="A155" s="151">
        <v>29</v>
      </c>
      <c r="B155" s="152" t="s">
        <v>207</v>
      </c>
      <c r="C155" s="152" t="s">
        <v>228</v>
      </c>
      <c r="D155" s="233" t="s">
        <v>229</v>
      </c>
      <c r="E155" s="234"/>
      <c r="F155" s="234"/>
      <c r="G155" s="152" t="s">
        <v>173</v>
      </c>
      <c r="H155" s="153">
        <v>259.14</v>
      </c>
      <c r="I155" s="186"/>
      <c r="J155" s="127">
        <f>ROUND(I155*H155,2)</f>
        <v>0</v>
      </c>
    </row>
    <row r="156" spans="1:10" s="133" customFormat="1" ht="22.5" customHeight="1">
      <c r="A156" s="128"/>
      <c r="B156" s="129"/>
      <c r="C156" s="129"/>
      <c r="D156" s="235" t="s">
        <v>230</v>
      </c>
      <c r="E156" s="236"/>
      <c r="F156" s="236"/>
      <c r="G156" s="129"/>
      <c r="H156" s="130">
        <v>124.04</v>
      </c>
      <c r="I156" s="131"/>
      <c r="J156" s="138"/>
    </row>
    <row r="157" spans="1:10" s="133" customFormat="1" ht="11.25">
      <c r="A157" s="128"/>
      <c r="B157" s="129"/>
      <c r="C157" s="129"/>
      <c r="D157" s="235" t="s">
        <v>231</v>
      </c>
      <c r="E157" s="236"/>
      <c r="F157" s="236"/>
      <c r="G157" s="129"/>
      <c r="H157" s="130">
        <v>49.2</v>
      </c>
      <c r="I157" s="131"/>
      <c r="J157" s="140"/>
    </row>
    <row r="158" spans="1:10" s="133" customFormat="1" ht="11.25">
      <c r="A158" s="128"/>
      <c r="B158" s="129"/>
      <c r="C158" s="129"/>
      <c r="D158" s="235" t="s">
        <v>232</v>
      </c>
      <c r="E158" s="236"/>
      <c r="F158" s="236"/>
      <c r="G158" s="129"/>
      <c r="H158" s="130">
        <v>85.9</v>
      </c>
      <c r="I158" s="131"/>
      <c r="J158" s="140"/>
    </row>
    <row r="159" spans="1:10" s="133" customFormat="1" ht="11.25">
      <c r="A159" s="141"/>
      <c r="B159" s="142"/>
      <c r="C159" s="142"/>
      <c r="D159" s="199" t="s">
        <v>136</v>
      </c>
      <c r="E159" s="236"/>
      <c r="F159" s="236"/>
      <c r="G159" s="142"/>
      <c r="H159" s="143">
        <v>259.14</v>
      </c>
      <c r="I159" s="144"/>
      <c r="J159" s="145"/>
    </row>
    <row r="160" spans="1:10" s="154" customFormat="1" ht="11.25">
      <c r="A160" s="151">
        <v>30</v>
      </c>
      <c r="B160" s="152" t="s">
        <v>207</v>
      </c>
      <c r="C160" s="152" t="s">
        <v>233</v>
      </c>
      <c r="D160" s="233" t="s">
        <v>234</v>
      </c>
      <c r="E160" s="234"/>
      <c r="F160" s="234"/>
      <c r="G160" s="152" t="s">
        <v>173</v>
      </c>
      <c r="H160" s="153">
        <v>112.7</v>
      </c>
      <c r="I160" s="186"/>
      <c r="J160" s="127">
        <f>ROUND(I160*H160,2)</f>
        <v>0</v>
      </c>
    </row>
    <row r="161" spans="1:10" s="133" customFormat="1" ht="11.25">
      <c r="A161" s="128"/>
      <c r="B161" s="129"/>
      <c r="C161" s="129"/>
      <c r="D161" s="235" t="s">
        <v>235</v>
      </c>
      <c r="E161" s="236"/>
      <c r="F161" s="236"/>
      <c r="G161" s="129"/>
      <c r="H161" s="130">
        <v>112.7</v>
      </c>
      <c r="I161" s="131"/>
      <c r="J161" s="132"/>
    </row>
    <row r="162" spans="1:10" s="154" customFormat="1" ht="11.25">
      <c r="A162" s="155">
        <v>31</v>
      </c>
      <c r="B162" s="156" t="s">
        <v>207</v>
      </c>
      <c r="C162" s="156" t="s">
        <v>236</v>
      </c>
      <c r="D162" s="173" t="s">
        <v>237</v>
      </c>
      <c r="E162" s="174"/>
      <c r="F162" s="174"/>
      <c r="G162" s="156" t="s">
        <v>173</v>
      </c>
      <c r="H162" s="157">
        <v>365.322</v>
      </c>
      <c r="I162" s="188"/>
      <c r="J162" s="127">
        <f>ROUND(I162*H162,2)</f>
        <v>0</v>
      </c>
    </row>
    <row r="163" spans="1:10" s="133" customFormat="1" ht="22.5" customHeight="1">
      <c r="A163" s="128"/>
      <c r="B163" s="129"/>
      <c r="C163" s="129"/>
      <c r="D163" s="235" t="s">
        <v>238</v>
      </c>
      <c r="E163" s="236"/>
      <c r="F163" s="236"/>
      <c r="G163" s="129"/>
      <c r="H163" s="130">
        <v>255.9</v>
      </c>
      <c r="I163" s="131"/>
      <c r="J163" s="138"/>
    </row>
    <row r="164" spans="1:10" s="133" customFormat="1" ht="22.5" customHeight="1">
      <c r="A164" s="128"/>
      <c r="B164" s="129"/>
      <c r="C164" s="129"/>
      <c r="D164" s="235" t="s">
        <v>239</v>
      </c>
      <c r="E164" s="236"/>
      <c r="F164" s="236"/>
      <c r="G164" s="129"/>
      <c r="H164" s="130">
        <v>109.422</v>
      </c>
      <c r="I164" s="131"/>
      <c r="J164" s="140"/>
    </row>
    <row r="165" spans="1:10" s="133" customFormat="1" ht="11.25">
      <c r="A165" s="141"/>
      <c r="B165" s="142"/>
      <c r="C165" s="142"/>
      <c r="D165" s="199" t="s">
        <v>136</v>
      </c>
      <c r="E165" s="236"/>
      <c r="F165" s="236"/>
      <c r="G165" s="142"/>
      <c r="H165" s="143">
        <v>365.322</v>
      </c>
      <c r="I165" s="144"/>
      <c r="J165" s="145"/>
    </row>
    <row r="166" spans="1:10" s="187" customFormat="1" ht="11.25">
      <c r="A166" s="155">
        <v>32</v>
      </c>
      <c r="B166" s="156" t="s">
        <v>207</v>
      </c>
      <c r="C166" s="156" t="s">
        <v>240</v>
      </c>
      <c r="D166" s="173" t="s">
        <v>241</v>
      </c>
      <c r="E166" s="174"/>
      <c r="F166" s="174"/>
      <c r="G166" s="156" t="s">
        <v>173</v>
      </c>
      <c r="H166" s="157">
        <v>365.322</v>
      </c>
      <c r="I166" s="188"/>
      <c r="J166" s="127">
        <f>ROUND(I166*H166,2)</f>
        <v>0</v>
      </c>
    </row>
    <row r="167" spans="1:10" s="133" customFormat="1" ht="11.25">
      <c r="A167" s="141"/>
      <c r="B167" s="142"/>
      <c r="C167" s="142"/>
      <c r="D167" s="199" t="s">
        <v>242</v>
      </c>
      <c r="E167" s="236"/>
      <c r="F167" s="236"/>
      <c r="G167" s="142"/>
      <c r="H167" s="143">
        <v>365.322</v>
      </c>
      <c r="I167" s="144"/>
      <c r="J167" s="132"/>
    </row>
    <row r="168" spans="1:10" ht="22.5" customHeight="1">
      <c r="A168" s="158">
        <v>33</v>
      </c>
      <c r="B168" s="159" t="s">
        <v>131</v>
      </c>
      <c r="C168" s="159" t="s">
        <v>243</v>
      </c>
      <c r="D168" s="171" t="s">
        <v>244</v>
      </c>
      <c r="E168" s="172"/>
      <c r="F168" s="172"/>
      <c r="G168" s="159" t="s">
        <v>120</v>
      </c>
      <c r="H168" s="160">
        <v>752.604</v>
      </c>
      <c r="I168" s="189"/>
      <c r="J168" s="127">
        <f>ROUND(I168*H168,2)</f>
        <v>0</v>
      </c>
    </row>
    <row r="169" spans="1:10" s="133" customFormat="1" ht="11.25">
      <c r="A169" s="128"/>
      <c r="B169" s="129"/>
      <c r="C169" s="129"/>
      <c r="D169" s="235" t="s">
        <v>245</v>
      </c>
      <c r="E169" s="236"/>
      <c r="F169" s="236"/>
      <c r="G169" s="129"/>
      <c r="H169" s="130">
        <v>633.325</v>
      </c>
      <c r="I169" s="131"/>
      <c r="J169" s="138"/>
    </row>
    <row r="170" spans="1:10" s="133" customFormat="1" ht="22.5" customHeight="1">
      <c r="A170" s="128"/>
      <c r="B170" s="129"/>
      <c r="C170" s="129"/>
      <c r="D170" s="235" t="s">
        <v>134</v>
      </c>
      <c r="E170" s="236"/>
      <c r="F170" s="236"/>
      <c r="G170" s="129"/>
      <c r="H170" s="130">
        <v>72.533</v>
      </c>
      <c r="I170" s="131"/>
      <c r="J170" s="140"/>
    </row>
    <row r="171" spans="1:10" s="133" customFormat="1" ht="33" customHeight="1">
      <c r="A171" s="128"/>
      <c r="B171" s="129"/>
      <c r="C171" s="129"/>
      <c r="D171" s="235" t="s">
        <v>246</v>
      </c>
      <c r="E171" s="236"/>
      <c r="F171" s="236"/>
      <c r="G171" s="129"/>
      <c r="H171" s="130">
        <v>46.746</v>
      </c>
      <c r="I171" s="131"/>
      <c r="J171" s="140"/>
    </row>
    <row r="172" spans="1:10" s="133" customFormat="1" ht="11.25">
      <c r="A172" s="141"/>
      <c r="B172" s="142"/>
      <c r="C172" s="142"/>
      <c r="D172" s="199" t="s">
        <v>136</v>
      </c>
      <c r="E172" s="236"/>
      <c r="F172" s="236"/>
      <c r="G172" s="142"/>
      <c r="H172" s="143">
        <v>752.604</v>
      </c>
      <c r="I172" s="144"/>
      <c r="J172" s="145"/>
    </row>
    <row r="173" spans="1:10" ht="22.5" customHeight="1">
      <c r="A173" s="158">
        <v>34</v>
      </c>
      <c r="B173" s="159" t="s">
        <v>131</v>
      </c>
      <c r="C173" s="159" t="s">
        <v>247</v>
      </c>
      <c r="D173" s="171" t="s">
        <v>248</v>
      </c>
      <c r="E173" s="172"/>
      <c r="F173" s="172"/>
      <c r="G173" s="159" t="s">
        <v>120</v>
      </c>
      <c r="H173" s="160">
        <v>84.016</v>
      </c>
      <c r="I173" s="189"/>
      <c r="J173" s="127">
        <f>ROUND(I173*H173,2)</f>
        <v>0</v>
      </c>
    </row>
    <row r="174" spans="1:10" s="133" customFormat="1" ht="11.25">
      <c r="A174" s="128"/>
      <c r="B174" s="129"/>
      <c r="C174" s="129"/>
      <c r="D174" s="235" t="s">
        <v>249</v>
      </c>
      <c r="E174" s="236"/>
      <c r="F174" s="236"/>
      <c r="G174" s="129"/>
      <c r="H174" s="130">
        <v>98.341</v>
      </c>
      <c r="I174" s="131"/>
      <c r="J174" s="138"/>
    </row>
    <row r="175" spans="1:10" s="133" customFormat="1" ht="11.25">
      <c r="A175" s="128"/>
      <c r="B175" s="129"/>
      <c r="C175" s="129"/>
      <c r="D175" s="235" t="s">
        <v>153</v>
      </c>
      <c r="E175" s="236"/>
      <c r="F175" s="236"/>
      <c r="G175" s="129"/>
      <c r="H175" s="130">
        <v>-14.325</v>
      </c>
      <c r="I175" s="131"/>
      <c r="J175" s="140"/>
    </row>
    <row r="176" spans="1:10" s="133" customFormat="1" ht="11.25">
      <c r="A176" s="141"/>
      <c r="B176" s="142"/>
      <c r="C176" s="142"/>
      <c r="D176" s="199" t="s">
        <v>136</v>
      </c>
      <c r="E176" s="236"/>
      <c r="F176" s="236"/>
      <c r="G176" s="142"/>
      <c r="H176" s="143">
        <v>84.016</v>
      </c>
      <c r="I176" s="144"/>
      <c r="J176" s="145"/>
    </row>
    <row r="177" spans="1:10" ht="11.25">
      <c r="A177" s="158">
        <v>35</v>
      </c>
      <c r="B177" s="159" t="s">
        <v>131</v>
      </c>
      <c r="C177" s="159" t="s">
        <v>250</v>
      </c>
      <c r="D177" s="171" t="s">
        <v>251</v>
      </c>
      <c r="E177" s="172"/>
      <c r="F177" s="172"/>
      <c r="G177" s="159" t="s">
        <v>120</v>
      </c>
      <c r="H177" s="160">
        <v>189.237</v>
      </c>
      <c r="I177" s="189"/>
      <c r="J177" s="127">
        <f>ROUND(I177*H177,2)</f>
        <v>0</v>
      </c>
    </row>
    <row r="178" spans="1:10" s="133" customFormat="1" ht="22.5" customHeight="1">
      <c r="A178" s="128"/>
      <c r="B178" s="129"/>
      <c r="C178" s="129"/>
      <c r="D178" s="235" t="s">
        <v>252</v>
      </c>
      <c r="E178" s="236"/>
      <c r="F178" s="236"/>
      <c r="G178" s="129"/>
      <c r="H178" s="130">
        <v>151.803</v>
      </c>
      <c r="I178" s="131"/>
      <c r="J178" s="138"/>
    </row>
    <row r="179" spans="1:10" s="133" customFormat="1" ht="22.5" customHeight="1">
      <c r="A179" s="128"/>
      <c r="B179" s="129"/>
      <c r="C179" s="129"/>
      <c r="D179" s="235" t="s">
        <v>253</v>
      </c>
      <c r="E179" s="236"/>
      <c r="F179" s="236"/>
      <c r="G179" s="129"/>
      <c r="H179" s="130">
        <v>37.434</v>
      </c>
      <c r="I179" s="131"/>
      <c r="J179" s="140"/>
    </row>
    <row r="180" spans="1:10" s="133" customFormat="1" ht="11.25">
      <c r="A180" s="141"/>
      <c r="B180" s="142"/>
      <c r="C180" s="142"/>
      <c r="D180" s="199" t="s">
        <v>136</v>
      </c>
      <c r="E180" s="236"/>
      <c r="F180" s="236"/>
      <c r="G180" s="142"/>
      <c r="H180" s="143">
        <v>189.237</v>
      </c>
      <c r="I180" s="144"/>
      <c r="J180" s="145"/>
    </row>
    <row r="181" spans="1:10" ht="11.25">
      <c r="A181" s="158">
        <v>36</v>
      </c>
      <c r="B181" s="159" t="s">
        <v>142</v>
      </c>
      <c r="C181" s="159" t="s">
        <v>254</v>
      </c>
      <c r="D181" s="171" t="s">
        <v>255</v>
      </c>
      <c r="E181" s="172"/>
      <c r="F181" s="172"/>
      <c r="G181" s="159" t="s">
        <v>120</v>
      </c>
      <c r="H181" s="160">
        <v>689.625</v>
      </c>
      <c r="I181" s="189"/>
      <c r="J181" s="127">
        <f>ROUND(I181*H181,2)</f>
        <v>0</v>
      </c>
    </row>
    <row r="182" spans="1:10" s="133" customFormat="1" ht="11.25">
      <c r="A182" s="128"/>
      <c r="B182" s="129"/>
      <c r="C182" s="129"/>
      <c r="D182" s="235" t="s">
        <v>256</v>
      </c>
      <c r="E182" s="236"/>
      <c r="F182" s="236"/>
      <c r="G182" s="129"/>
      <c r="H182" s="130">
        <v>906.225</v>
      </c>
      <c r="I182" s="131"/>
      <c r="J182" s="138"/>
    </row>
    <row r="183" spans="1:10" s="133" customFormat="1" ht="33" customHeight="1">
      <c r="A183" s="128"/>
      <c r="B183" s="129"/>
      <c r="C183" s="129"/>
      <c r="D183" s="235" t="s">
        <v>257</v>
      </c>
      <c r="E183" s="236"/>
      <c r="F183" s="236"/>
      <c r="G183" s="129"/>
      <c r="H183" s="130">
        <v>-216.6</v>
      </c>
      <c r="I183" s="131"/>
      <c r="J183" s="140"/>
    </row>
    <row r="184" spans="1:10" s="133" customFormat="1" ht="11.25">
      <c r="A184" s="141"/>
      <c r="B184" s="142"/>
      <c r="C184" s="142"/>
      <c r="D184" s="199" t="s">
        <v>136</v>
      </c>
      <c r="E184" s="236"/>
      <c r="F184" s="236"/>
      <c r="G184" s="142"/>
      <c r="H184" s="143">
        <v>689.625</v>
      </c>
      <c r="I184" s="144"/>
      <c r="J184" s="140"/>
    </row>
    <row r="185" spans="1:10" s="133" customFormat="1" ht="11.25">
      <c r="A185" s="141"/>
      <c r="B185" s="142"/>
      <c r="C185" s="142"/>
      <c r="D185" s="142"/>
      <c r="G185" s="142"/>
      <c r="H185" s="143"/>
      <c r="I185" s="144"/>
      <c r="J185" s="140"/>
    </row>
    <row r="186" spans="1:10" ht="11.25">
      <c r="A186" s="118"/>
      <c r="B186" s="119"/>
      <c r="C186" s="119" t="s">
        <v>33</v>
      </c>
      <c r="D186" s="250" t="s">
        <v>96</v>
      </c>
      <c r="E186" s="251"/>
      <c r="F186" s="251"/>
      <c r="G186" s="119"/>
      <c r="H186" s="121"/>
      <c r="I186" s="122"/>
      <c r="J186" s="139">
        <f>SUM(J187:J219)</f>
        <v>0</v>
      </c>
    </row>
    <row r="187" spans="1:10" ht="22.5" customHeight="1">
      <c r="A187" s="158">
        <v>37</v>
      </c>
      <c r="B187" s="159" t="s">
        <v>258</v>
      </c>
      <c r="C187" s="159" t="s">
        <v>259</v>
      </c>
      <c r="D187" s="171" t="s">
        <v>260</v>
      </c>
      <c r="E187" s="172"/>
      <c r="F187" s="172"/>
      <c r="G187" s="159" t="s">
        <v>173</v>
      </c>
      <c r="H187" s="160">
        <v>60.48</v>
      </c>
      <c r="I187" s="189"/>
      <c r="J187" s="127">
        <f>ROUND(I187*H187,2)</f>
        <v>0</v>
      </c>
    </row>
    <row r="188" spans="1:10" s="133" customFormat="1" ht="11.25">
      <c r="A188" s="128"/>
      <c r="B188" s="129"/>
      <c r="C188" s="129"/>
      <c r="D188" s="235" t="s">
        <v>261</v>
      </c>
      <c r="E188" s="236"/>
      <c r="F188" s="236"/>
      <c r="G188" s="129"/>
      <c r="H188" s="130">
        <v>60.48</v>
      </c>
      <c r="I188" s="131"/>
      <c r="J188" s="132"/>
    </row>
    <row r="189" spans="1:10" ht="22.5" customHeight="1">
      <c r="A189" s="158">
        <v>38</v>
      </c>
      <c r="B189" s="159" t="s">
        <v>258</v>
      </c>
      <c r="C189" s="159" t="s">
        <v>262</v>
      </c>
      <c r="D189" s="171" t="s">
        <v>263</v>
      </c>
      <c r="E189" s="172"/>
      <c r="F189" s="172"/>
      <c r="G189" s="159" t="s">
        <v>173</v>
      </c>
      <c r="H189" s="160">
        <v>152.38</v>
      </c>
      <c r="I189" s="189"/>
      <c r="J189" s="127">
        <f>ROUND(I189*H189,2)</f>
        <v>0</v>
      </c>
    </row>
    <row r="190" spans="1:10" s="133" customFormat="1" ht="11.25">
      <c r="A190" s="128"/>
      <c r="B190" s="129"/>
      <c r="C190" s="129"/>
      <c r="D190" s="235" t="s">
        <v>264</v>
      </c>
      <c r="E190" s="236"/>
      <c r="F190" s="236"/>
      <c r="G190" s="129"/>
      <c r="H190" s="130">
        <v>36.48</v>
      </c>
      <c r="I190" s="131"/>
      <c r="J190" s="138"/>
    </row>
    <row r="191" spans="1:10" s="133" customFormat="1" ht="11.25">
      <c r="A191" s="128"/>
      <c r="B191" s="129"/>
      <c r="C191" s="129"/>
      <c r="D191" s="235" t="s">
        <v>232</v>
      </c>
      <c r="E191" s="236"/>
      <c r="F191" s="236"/>
      <c r="G191" s="129"/>
      <c r="H191" s="130">
        <v>85.9</v>
      </c>
      <c r="I191" s="131"/>
      <c r="J191" s="140"/>
    </row>
    <row r="192" spans="1:10" s="133" customFormat="1" ht="11.25">
      <c r="A192" s="128"/>
      <c r="B192" s="129"/>
      <c r="C192" s="129"/>
      <c r="D192" s="235" t="s">
        <v>265</v>
      </c>
      <c r="E192" s="236"/>
      <c r="F192" s="236"/>
      <c r="G192" s="129"/>
      <c r="H192" s="130">
        <v>30</v>
      </c>
      <c r="I192" s="131"/>
      <c r="J192" s="140"/>
    </row>
    <row r="193" spans="1:10" s="133" customFormat="1" ht="11.25">
      <c r="A193" s="141"/>
      <c r="B193" s="142"/>
      <c r="C193" s="142"/>
      <c r="D193" s="199" t="s">
        <v>136</v>
      </c>
      <c r="E193" s="236"/>
      <c r="F193" s="236"/>
      <c r="G193" s="142"/>
      <c r="H193" s="143">
        <v>152.38</v>
      </c>
      <c r="I193" s="144"/>
      <c r="J193" s="145"/>
    </row>
    <row r="194" spans="1:10" ht="22.5" customHeight="1">
      <c r="A194" s="124">
        <v>39</v>
      </c>
      <c r="B194" s="125" t="s">
        <v>266</v>
      </c>
      <c r="C194" s="125" t="s">
        <v>267</v>
      </c>
      <c r="D194" s="248" t="s">
        <v>268</v>
      </c>
      <c r="E194" s="170"/>
      <c r="F194" s="170"/>
      <c r="G194" s="125" t="s">
        <v>120</v>
      </c>
      <c r="H194" s="126">
        <v>898.3</v>
      </c>
      <c r="I194" s="185"/>
      <c r="J194" s="127">
        <f>ROUND(I194*H194,2)</f>
        <v>0</v>
      </c>
    </row>
    <row r="195" spans="1:10" s="133" customFormat="1" ht="11.25">
      <c r="A195" s="128"/>
      <c r="B195" s="129"/>
      <c r="C195" s="129"/>
      <c r="D195" s="235" t="s">
        <v>269</v>
      </c>
      <c r="E195" s="236"/>
      <c r="F195" s="236"/>
      <c r="G195" s="129"/>
      <c r="H195" s="130">
        <v>898.3</v>
      </c>
      <c r="I195" s="131"/>
      <c r="J195" s="132"/>
    </row>
    <row r="196" spans="1:10" ht="22.5" customHeight="1">
      <c r="A196" s="124">
        <v>40</v>
      </c>
      <c r="B196" s="125" t="s">
        <v>266</v>
      </c>
      <c r="C196" s="125" t="s">
        <v>270</v>
      </c>
      <c r="D196" s="248" t="s">
        <v>271</v>
      </c>
      <c r="E196" s="170"/>
      <c r="F196" s="170"/>
      <c r="G196" s="125" t="s">
        <v>120</v>
      </c>
      <c r="H196" s="126">
        <v>898.3</v>
      </c>
      <c r="I196" s="185"/>
      <c r="J196" s="127">
        <f>ROUND(I196*H196,2)</f>
        <v>0</v>
      </c>
    </row>
    <row r="197" spans="1:10" ht="22.5" customHeight="1">
      <c r="A197" s="124">
        <v>41</v>
      </c>
      <c r="B197" s="125" t="s">
        <v>266</v>
      </c>
      <c r="C197" s="125" t="s">
        <v>272</v>
      </c>
      <c r="D197" s="248" t="s">
        <v>273</v>
      </c>
      <c r="E197" s="170"/>
      <c r="F197" s="170"/>
      <c r="G197" s="125" t="s">
        <v>120</v>
      </c>
      <c r="H197" s="126">
        <v>898.3</v>
      </c>
      <c r="I197" s="185"/>
      <c r="J197" s="127">
        <f>ROUND(I197*H197,2)</f>
        <v>0</v>
      </c>
    </row>
    <row r="198" spans="1:10" ht="11.25">
      <c r="A198" s="124">
        <v>42</v>
      </c>
      <c r="B198" s="125" t="s">
        <v>274</v>
      </c>
      <c r="C198" s="125" t="s">
        <v>275</v>
      </c>
      <c r="D198" s="248" t="s">
        <v>276</v>
      </c>
      <c r="E198" s="170"/>
      <c r="F198" s="170"/>
      <c r="G198" s="125" t="s">
        <v>277</v>
      </c>
      <c r="H198" s="126">
        <v>1</v>
      </c>
      <c r="I198" s="185"/>
      <c r="J198" s="127">
        <f>ROUND(I198*H198,2)</f>
        <v>0</v>
      </c>
    </row>
    <row r="199" spans="1:10" ht="22.5" customHeight="1">
      <c r="A199" s="124">
        <v>43</v>
      </c>
      <c r="B199" s="125" t="s">
        <v>142</v>
      </c>
      <c r="C199" s="125" t="s">
        <v>278</v>
      </c>
      <c r="D199" s="248" t="s">
        <v>279</v>
      </c>
      <c r="E199" s="170"/>
      <c r="F199" s="170"/>
      <c r="G199" s="125" t="s">
        <v>173</v>
      </c>
      <c r="H199" s="126">
        <v>4.8</v>
      </c>
      <c r="I199" s="185"/>
      <c r="J199" s="127">
        <f aca="true" t="shared" si="0" ref="J199:J222">ROUND(I199*H199,2)</f>
        <v>0</v>
      </c>
    </row>
    <row r="200" spans="1:10" s="133" customFormat="1" ht="11.25">
      <c r="A200" s="128"/>
      <c r="B200" s="129"/>
      <c r="C200" s="129"/>
      <c r="D200" s="235" t="s">
        <v>280</v>
      </c>
      <c r="E200" s="236"/>
      <c r="F200" s="236"/>
      <c r="G200" s="129"/>
      <c r="H200" s="130">
        <v>4.8</v>
      </c>
      <c r="I200" s="131"/>
      <c r="J200" s="132"/>
    </row>
    <row r="201" spans="1:10" ht="22.5" customHeight="1">
      <c r="A201" s="124">
        <v>44</v>
      </c>
      <c r="B201" s="125" t="s">
        <v>142</v>
      </c>
      <c r="C201" s="125" t="s">
        <v>281</v>
      </c>
      <c r="D201" s="248" t="s">
        <v>282</v>
      </c>
      <c r="E201" s="170"/>
      <c r="F201" s="170"/>
      <c r="G201" s="125" t="s">
        <v>173</v>
      </c>
      <c r="H201" s="126">
        <v>7.5</v>
      </c>
      <c r="I201" s="185"/>
      <c r="J201" s="127">
        <f t="shared" si="0"/>
        <v>0</v>
      </c>
    </row>
    <row r="202" spans="1:10" s="133" customFormat="1" ht="11.25">
      <c r="A202" s="128"/>
      <c r="B202" s="129"/>
      <c r="C202" s="129"/>
      <c r="D202" s="235" t="s">
        <v>283</v>
      </c>
      <c r="E202" s="236"/>
      <c r="F202" s="236"/>
      <c r="G202" s="129"/>
      <c r="H202" s="130">
        <v>7.5</v>
      </c>
      <c r="I202" s="131"/>
      <c r="J202" s="132"/>
    </row>
    <row r="203" spans="1:10" ht="11.25">
      <c r="A203" s="124">
        <v>45</v>
      </c>
      <c r="B203" s="125" t="s">
        <v>131</v>
      </c>
      <c r="C203" s="125" t="s">
        <v>284</v>
      </c>
      <c r="D203" s="248" t="s">
        <v>285</v>
      </c>
      <c r="E203" s="170"/>
      <c r="F203" s="170"/>
      <c r="G203" s="125" t="s">
        <v>213</v>
      </c>
      <c r="H203" s="126">
        <v>49</v>
      </c>
      <c r="I203" s="185"/>
      <c r="J203" s="127">
        <f t="shared" si="0"/>
        <v>0</v>
      </c>
    </row>
    <row r="204" spans="1:10" s="133" customFormat="1" ht="11.25">
      <c r="A204" s="128"/>
      <c r="B204" s="129"/>
      <c r="C204" s="129"/>
      <c r="D204" s="235" t="s">
        <v>286</v>
      </c>
      <c r="E204" s="236"/>
      <c r="F204" s="236"/>
      <c r="G204" s="129"/>
      <c r="H204" s="130">
        <v>24</v>
      </c>
      <c r="I204" s="131"/>
      <c r="J204" s="138"/>
    </row>
    <row r="205" spans="1:10" s="133" customFormat="1" ht="11.25">
      <c r="A205" s="128"/>
      <c r="B205" s="129"/>
      <c r="C205" s="129"/>
      <c r="D205" s="235" t="s">
        <v>287</v>
      </c>
      <c r="E205" s="236"/>
      <c r="F205" s="236"/>
      <c r="G205" s="129"/>
      <c r="H205" s="130">
        <v>25</v>
      </c>
      <c r="I205" s="131"/>
      <c r="J205" s="140"/>
    </row>
    <row r="206" spans="1:10" s="133" customFormat="1" ht="11.25">
      <c r="A206" s="141"/>
      <c r="B206" s="142"/>
      <c r="C206" s="142"/>
      <c r="D206" s="199" t="s">
        <v>136</v>
      </c>
      <c r="E206" s="236"/>
      <c r="F206" s="236"/>
      <c r="G206" s="142"/>
      <c r="H206" s="143">
        <v>49</v>
      </c>
      <c r="I206" s="144"/>
      <c r="J206" s="145"/>
    </row>
    <row r="207" spans="1:10" s="154" customFormat="1" ht="22.5" customHeight="1">
      <c r="A207" s="151">
        <v>46</v>
      </c>
      <c r="B207" s="152"/>
      <c r="C207" s="152" t="s">
        <v>288</v>
      </c>
      <c r="D207" s="233" t="s">
        <v>289</v>
      </c>
      <c r="E207" s="234"/>
      <c r="F207" s="234"/>
      <c r="G207" s="152" t="s">
        <v>213</v>
      </c>
      <c r="H207" s="153">
        <v>24</v>
      </c>
      <c r="I207" s="186"/>
      <c r="J207" s="127">
        <f t="shared" si="0"/>
        <v>0</v>
      </c>
    </row>
    <row r="208" spans="1:10" ht="11.25">
      <c r="A208" s="124">
        <v>47</v>
      </c>
      <c r="B208" s="125" t="s">
        <v>290</v>
      </c>
      <c r="C208" s="125" t="s">
        <v>291</v>
      </c>
      <c r="D208" s="248" t="s">
        <v>292</v>
      </c>
      <c r="E208" s="249"/>
      <c r="F208" s="249"/>
      <c r="G208" s="125" t="s">
        <v>120</v>
      </c>
      <c r="H208" s="126">
        <v>582.7</v>
      </c>
      <c r="I208" s="185"/>
      <c r="J208" s="127">
        <f t="shared" si="0"/>
        <v>0</v>
      </c>
    </row>
    <row r="209" spans="1:10" s="133" customFormat="1" ht="11.25">
      <c r="A209" s="128"/>
      <c r="B209" s="129"/>
      <c r="C209" s="129"/>
      <c r="D209" s="235" t="s">
        <v>293</v>
      </c>
      <c r="E209" s="236"/>
      <c r="F209" s="236"/>
      <c r="G209" s="129"/>
      <c r="H209" s="130">
        <v>784.3</v>
      </c>
      <c r="I209" s="131"/>
      <c r="J209" s="138"/>
    </row>
    <row r="210" spans="1:10" s="133" customFormat="1" ht="33" customHeight="1">
      <c r="A210" s="128"/>
      <c r="B210" s="129"/>
      <c r="C210" s="129"/>
      <c r="D210" s="235" t="s">
        <v>146</v>
      </c>
      <c r="E210" s="236"/>
      <c r="F210" s="236"/>
      <c r="G210" s="129"/>
      <c r="H210" s="130">
        <v>-201.6</v>
      </c>
      <c r="I210" s="131"/>
      <c r="J210" s="140"/>
    </row>
    <row r="211" spans="1:10" s="133" customFormat="1" ht="11.25">
      <c r="A211" s="141"/>
      <c r="B211" s="142"/>
      <c r="C211" s="142"/>
      <c r="D211" s="199" t="s">
        <v>136</v>
      </c>
      <c r="E211" s="236"/>
      <c r="F211" s="236"/>
      <c r="G211" s="142"/>
      <c r="H211" s="143">
        <v>582.7</v>
      </c>
      <c r="I211" s="144"/>
      <c r="J211" s="145"/>
    </row>
    <row r="212" spans="1:10" ht="22.5" customHeight="1">
      <c r="A212" s="124">
        <v>48</v>
      </c>
      <c r="B212" s="125" t="s">
        <v>290</v>
      </c>
      <c r="C212" s="125" t="s">
        <v>294</v>
      </c>
      <c r="D212" s="248" t="s">
        <v>295</v>
      </c>
      <c r="E212" s="249"/>
      <c r="F212" s="249"/>
      <c r="G212" s="125" t="s">
        <v>120</v>
      </c>
      <c r="H212" s="126">
        <v>21.418</v>
      </c>
      <c r="I212" s="185"/>
      <c r="J212" s="127">
        <f t="shared" si="0"/>
        <v>0</v>
      </c>
    </row>
    <row r="213" spans="1:10" s="133" customFormat="1" ht="11.25">
      <c r="A213" s="128"/>
      <c r="B213" s="129"/>
      <c r="C213" s="129"/>
      <c r="D213" s="235" t="s">
        <v>296</v>
      </c>
      <c r="E213" s="236"/>
      <c r="F213" s="236"/>
      <c r="G213" s="129"/>
      <c r="H213" s="130">
        <v>21.418</v>
      </c>
      <c r="I213" s="131"/>
      <c r="J213" s="132"/>
    </row>
    <row r="214" spans="1:10" ht="11.25">
      <c r="A214" s="124">
        <v>49</v>
      </c>
      <c r="B214" s="125" t="s">
        <v>290</v>
      </c>
      <c r="C214" s="125" t="s">
        <v>297</v>
      </c>
      <c r="D214" s="248" t="s">
        <v>298</v>
      </c>
      <c r="E214" s="249"/>
      <c r="F214" s="249"/>
      <c r="G214" s="125" t="s">
        <v>299</v>
      </c>
      <c r="H214" s="126">
        <v>15.539</v>
      </c>
      <c r="I214" s="185"/>
      <c r="J214" s="127">
        <f t="shared" si="0"/>
        <v>0</v>
      </c>
    </row>
    <row r="215" spans="1:10" ht="22.5" customHeight="1">
      <c r="A215" s="124">
        <v>50</v>
      </c>
      <c r="B215" s="125" t="s">
        <v>290</v>
      </c>
      <c r="C215" s="125" t="s">
        <v>300</v>
      </c>
      <c r="D215" s="248" t="s">
        <v>301</v>
      </c>
      <c r="E215" s="249"/>
      <c r="F215" s="249"/>
      <c r="G215" s="125" t="s">
        <v>299</v>
      </c>
      <c r="H215" s="126">
        <v>186.468</v>
      </c>
      <c r="I215" s="185"/>
      <c r="J215" s="127">
        <f t="shared" si="0"/>
        <v>0</v>
      </c>
    </row>
    <row r="216" spans="1:10" s="133" customFormat="1" ht="11.25">
      <c r="A216" s="128"/>
      <c r="B216" s="129"/>
      <c r="C216" s="129"/>
      <c r="D216" s="235" t="s">
        <v>302</v>
      </c>
      <c r="E216" s="236"/>
      <c r="F216" s="236"/>
      <c r="G216" s="129"/>
      <c r="H216" s="130">
        <v>186.468</v>
      </c>
      <c r="I216" s="131"/>
      <c r="J216" s="132"/>
    </row>
    <row r="217" spans="1:10" ht="22.5" customHeight="1">
      <c r="A217" s="124">
        <v>51</v>
      </c>
      <c r="B217" s="125" t="s">
        <v>290</v>
      </c>
      <c r="C217" s="125" t="s">
        <v>303</v>
      </c>
      <c r="D217" s="248" t="s">
        <v>304</v>
      </c>
      <c r="E217" s="249"/>
      <c r="F217" s="249"/>
      <c r="G217" s="125" t="s">
        <v>299</v>
      </c>
      <c r="H217" s="126">
        <v>15.539</v>
      </c>
      <c r="I217" s="185"/>
      <c r="J217" s="127">
        <f t="shared" si="0"/>
        <v>0</v>
      </c>
    </row>
    <row r="218" spans="1:10" ht="22.5" customHeight="1">
      <c r="A218" s="124">
        <v>52</v>
      </c>
      <c r="B218" s="125" t="s">
        <v>290</v>
      </c>
      <c r="C218" s="125" t="s">
        <v>305</v>
      </c>
      <c r="D218" s="248" t="s">
        <v>306</v>
      </c>
      <c r="E218" s="249"/>
      <c r="F218" s="249"/>
      <c r="G218" s="125" t="s">
        <v>299</v>
      </c>
      <c r="H218" s="126">
        <v>15.539</v>
      </c>
      <c r="I218" s="185"/>
      <c r="J218" s="127">
        <f t="shared" si="0"/>
        <v>0</v>
      </c>
    </row>
    <row r="219" spans="1:10" ht="22.5" customHeight="1">
      <c r="A219" s="124">
        <v>53</v>
      </c>
      <c r="B219" s="125" t="s">
        <v>290</v>
      </c>
      <c r="C219" s="125" t="s">
        <v>307</v>
      </c>
      <c r="D219" s="248" t="s">
        <v>308</v>
      </c>
      <c r="E219" s="249"/>
      <c r="F219" s="249"/>
      <c r="G219" s="125" t="s">
        <v>299</v>
      </c>
      <c r="H219" s="126">
        <v>15.539</v>
      </c>
      <c r="I219" s="185"/>
      <c r="J219" s="127">
        <f t="shared" si="0"/>
        <v>0</v>
      </c>
    </row>
    <row r="220" spans="1:10" ht="11.25">
      <c r="A220" s="134"/>
      <c r="B220" s="135"/>
      <c r="C220" s="135"/>
      <c r="D220" s="135"/>
      <c r="E220" s="161"/>
      <c r="F220" s="161"/>
      <c r="G220" s="135"/>
      <c r="H220" s="136"/>
      <c r="I220" s="137"/>
      <c r="J220" s="138"/>
    </row>
    <row r="221" spans="1:10" ht="11.25">
      <c r="A221" s="118"/>
      <c r="B221" s="119"/>
      <c r="C221" s="119" t="s">
        <v>97</v>
      </c>
      <c r="D221" s="250" t="s">
        <v>98</v>
      </c>
      <c r="E221" s="251"/>
      <c r="F221" s="251"/>
      <c r="G221" s="119"/>
      <c r="H221" s="121"/>
      <c r="I221" s="122"/>
      <c r="J221" s="139">
        <f>SUM(J222)</f>
        <v>0</v>
      </c>
    </row>
    <row r="222" spans="1:10" ht="11.25">
      <c r="A222" s="124">
        <v>54</v>
      </c>
      <c r="B222" s="125" t="s">
        <v>131</v>
      </c>
      <c r="C222" s="125" t="s">
        <v>309</v>
      </c>
      <c r="D222" s="248" t="s">
        <v>310</v>
      </c>
      <c r="E222" s="249"/>
      <c r="F222" s="249"/>
      <c r="G222" s="125" t="s">
        <v>299</v>
      </c>
      <c r="H222" s="126">
        <v>21.009</v>
      </c>
      <c r="I222" s="185"/>
      <c r="J222" s="127">
        <f t="shared" si="0"/>
        <v>0</v>
      </c>
    </row>
    <row r="223" spans="1:10" ht="12" thickBot="1">
      <c r="A223" s="134"/>
      <c r="B223" s="135"/>
      <c r="C223" s="135"/>
      <c r="D223" s="135"/>
      <c r="E223" s="161"/>
      <c r="F223" s="161"/>
      <c r="G223" s="135"/>
      <c r="H223" s="136"/>
      <c r="I223" s="137"/>
      <c r="J223" s="140"/>
    </row>
    <row r="224" spans="1:10" ht="12" thickBot="1">
      <c r="A224" s="113"/>
      <c r="B224" s="114"/>
      <c r="C224" s="114" t="s">
        <v>38</v>
      </c>
      <c r="D224" s="252" t="s">
        <v>99</v>
      </c>
      <c r="E224" s="252"/>
      <c r="F224" s="252"/>
      <c r="G224" s="114"/>
      <c r="H224" s="115"/>
      <c r="I224" s="116"/>
      <c r="J224" s="117"/>
    </row>
    <row r="225" spans="1:10" ht="11.25">
      <c r="A225" s="118"/>
      <c r="B225" s="119"/>
      <c r="C225" s="119" t="s">
        <v>100</v>
      </c>
      <c r="D225" s="250" t="s">
        <v>101</v>
      </c>
      <c r="E225" s="251"/>
      <c r="F225" s="251"/>
      <c r="G225" s="119"/>
      <c r="H225" s="121"/>
      <c r="I225" s="122"/>
      <c r="J225" s="123">
        <f>SUM(J226:J227)</f>
        <v>0</v>
      </c>
    </row>
    <row r="226" spans="1:10" ht="11.25">
      <c r="A226" s="124">
        <v>55</v>
      </c>
      <c r="B226" s="125" t="s">
        <v>100</v>
      </c>
      <c r="C226" s="125" t="s">
        <v>311</v>
      </c>
      <c r="D226" s="248" t="s">
        <v>312</v>
      </c>
      <c r="E226" s="249"/>
      <c r="F226" s="249"/>
      <c r="G226" s="125" t="s">
        <v>213</v>
      </c>
      <c r="H226" s="126">
        <v>4</v>
      </c>
      <c r="I226" s="185"/>
      <c r="J226" s="127">
        <f>ROUND(I226*H226,2)</f>
        <v>0</v>
      </c>
    </row>
    <row r="227" spans="1:10" ht="11.25">
      <c r="A227" s="124">
        <v>56</v>
      </c>
      <c r="B227" s="125" t="s">
        <v>100</v>
      </c>
      <c r="C227" s="125" t="s">
        <v>313</v>
      </c>
      <c r="D227" s="248" t="s">
        <v>314</v>
      </c>
      <c r="E227" s="249"/>
      <c r="F227" s="249"/>
      <c r="G227" s="125" t="s">
        <v>213</v>
      </c>
      <c r="H227" s="126">
        <v>4</v>
      </c>
      <c r="I227" s="185"/>
      <c r="J227" s="127">
        <f>ROUND(I227*H227,2)</f>
        <v>0</v>
      </c>
    </row>
    <row r="228" spans="1:10" ht="11.25">
      <c r="A228" s="134"/>
      <c r="B228" s="135"/>
      <c r="C228" s="135"/>
      <c r="D228" s="135"/>
      <c r="E228" s="161"/>
      <c r="F228" s="161"/>
      <c r="G228" s="135"/>
      <c r="H228" s="136"/>
      <c r="I228" s="137"/>
      <c r="J228" s="140"/>
    </row>
    <row r="229" spans="1:10" ht="11.25">
      <c r="A229" s="118"/>
      <c r="B229" s="119"/>
      <c r="C229" s="119" t="s">
        <v>102</v>
      </c>
      <c r="D229" s="250" t="s">
        <v>103</v>
      </c>
      <c r="E229" s="251"/>
      <c r="F229" s="251"/>
      <c r="G229" s="119"/>
      <c r="H229" s="121"/>
      <c r="I229" s="122"/>
      <c r="J229" s="123">
        <f>SUM(J230:J232)</f>
        <v>0</v>
      </c>
    </row>
    <row r="230" spans="1:10" ht="22.5" customHeight="1">
      <c r="A230" s="124">
        <v>57</v>
      </c>
      <c r="B230" s="125" t="s">
        <v>315</v>
      </c>
      <c r="C230" s="125" t="s">
        <v>316</v>
      </c>
      <c r="D230" s="248" t="s">
        <v>317</v>
      </c>
      <c r="E230" s="249"/>
      <c r="F230" s="249"/>
      <c r="G230" s="125" t="s">
        <v>173</v>
      </c>
      <c r="H230" s="126">
        <v>40</v>
      </c>
      <c r="I230" s="185"/>
      <c r="J230" s="127">
        <f>ROUND(I230*H230,2)</f>
        <v>0</v>
      </c>
    </row>
    <row r="231" spans="1:10" s="133" customFormat="1" ht="11.25">
      <c r="A231" s="128"/>
      <c r="B231" s="129"/>
      <c r="C231" s="129"/>
      <c r="D231" s="235" t="s">
        <v>318</v>
      </c>
      <c r="E231" s="236"/>
      <c r="F231" s="236"/>
      <c r="G231" s="129"/>
      <c r="H231" s="130">
        <v>40</v>
      </c>
      <c r="I231" s="131"/>
      <c r="J231" s="162"/>
    </row>
    <row r="232" spans="1:10" ht="22.5" customHeight="1">
      <c r="A232" s="124">
        <v>58</v>
      </c>
      <c r="B232" s="125" t="s">
        <v>315</v>
      </c>
      <c r="C232" s="125" t="s">
        <v>319</v>
      </c>
      <c r="D232" s="248" t="s">
        <v>320</v>
      </c>
      <c r="E232" s="249"/>
      <c r="F232" s="249"/>
      <c r="G232" s="125" t="s">
        <v>173</v>
      </c>
      <c r="H232" s="126">
        <v>40</v>
      </c>
      <c r="I232" s="185"/>
      <c r="J232" s="127">
        <f>ROUND(I232*H232,2)</f>
        <v>0</v>
      </c>
    </row>
    <row r="233" spans="1:10" s="133" customFormat="1" ht="11.25">
      <c r="A233" s="128"/>
      <c r="B233" s="129"/>
      <c r="C233" s="129"/>
      <c r="D233" s="235" t="s">
        <v>318</v>
      </c>
      <c r="E233" s="236"/>
      <c r="F233" s="236"/>
      <c r="G233" s="129"/>
      <c r="H233" s="130">
        <v>40</v>
      </c>
      <c r="I233" s="131"/>
      <c r="J233" s="162"/>
    </row>
    <row r="234" spans="1:10" ht="11.25">
      <c r="A234" s="163"/>
      <c r="B234" s="164"/>
      <c r="C234" s="164"/>
      <c r="D234" s="164"/>
      <c r="E234" s="161"/>
      <c r="F234" s="161"/>
      <c r="G234" s="164"/>
      <c r="H234" s="165"/>
      <c r="I234" s="166"/>
      <c r="J234" s="167"/>
    </row>
    <row r="235" spans="1:10" ht="11.25">
      <c r="A235" s="118"/>
      <c r="B235" s="119"/>
      <c r="C235" s="119" t="s">
        <v>104</v>
      </c>
      <c r="D235" s="250" t="s">
        <v>105</v>
      </c>
      <c r="E235" s="251"/>
      <c r="F235" s="251"/>
      <c r="G235" s="119"/>
      <c r="H235" s="121"/>
      <c r="I235" s="122"/>
      <c r="J235" s="123">
        <f>SUM(J236:J240)</f>
        <v>0</v>
      </c>
    </row>
    <row r="236" spans="1:10" ht="11.25">
      <c r="A236" s="124">
        <v>59</v>
      </c>
      <c r="B236" s="125" t="s">
        <v>104</v>
      </c>
      <c r="C236" s="125" t="s">
        <v>321</v>
      </c>
      <c r="D236" s="248" t="s">
        <v>322</v>
      </c>
      <c r="E236" s="249"/>
      <c r="F236" s="249"/>
      <c r="G236" s="125" t="s">
        <v>173</v>
      </c>
      <c r="H236" s="126">
        <v>11.28</v>
      </c>
      <c r="I236" s="185"/>
      <c r="J236" s="127">
        <f>ROUND(I236*H236,2)</f>
        <v>0</v>
      </c>
    </row>
    <row r="237" spans="1:10" s="133" customFormat="1" ht="11.25">
      <c r="A237" s="128"/>
      <c r="B237" s="129"/>
      <c r="C237" s="129"/>
      <c r="D237" s="235" t="s">
        <v>323</v>
      </c>
      <c r="E237" s="236"/>
      <c r="F237" s="236"/>
      <c r="G237" s="129"/>
      <c r="H237" s="130">
        <v>11.28</v>
      </c>
      <c r="I237" s="131"/>
      <c r="J237" s="162"/>
    </row>
    <row r="238" spans="1:10" ht="11.25">
      <c r="A238" s="124">
        <v>60</v>
      </c>
      <c r="B238" s="125" t="s">
        <v>104</v>
      </c>
      <c r="C238" s="125" t="s">
        <v>324</v>
      </c>
      <c r="D238" s="248" t="s">
        <v>325</v>
      </c>
      <c r="E238" s="249"/>
      <c r="F238" s="249"/>
      <c r="G238" s="125" t="s">
        <v>173</v>
      </c>
      <c r="H238" s="126">
        <v>40</v>
      </c>
      <c r="I238" s="185"/>
      <c r="J238" s="127">
        <f>ROUND(I238*H238,2)</f>
        <v>0</v>
      </c>
    </row>
    <row r="239" spans="1:10" s="133" customFormat="1" ht="11.25">
      <c r="A239" s="128"/>
      <c r="B239" s="129"/>
      <c r="C239" s="129"/>
      <c r="D239" s="235" t="s">
        <v>318</v>
      </c>
      <c r="E239" s="236"/>
      <c r="F239" s="236"/>
      <c r="G239" s="129"/>
      <c r="H239" s="130">
        <v>40</v>
      </c>
      <c r="I239" s="131"/>
      <c r="J239" s="162"/>
    </row>
    <row r="240" spans="1:10" ht="11.25">
      <c r="A240" s="124">
        <v>61</v>
      </c>
      <c r="B240" s="125" t="s">
        <v>104</v>
      </c>
      <c r="C240" s="125" t="s">
        <v>326</v>
      </c>
      <c r="D240" s="248" t="s">
        <v>327</v>
      </c>
      <c r="E240" s="249"/>
      <c r="F240" s="249"/>
      <c r="G240" s="125" t="s">
        <v>173</v>
      </c>
      <c r="H240" s="126">
        <v>40</v>
      </c>
      <c r="I240" s="185"/>
      <c r="J240" s="127">
        <f>ROUND(I240*H240,2)</f>
        <v>0</v>
      </c>
    </row>
    <row r="241" spans="1:10" ht="11.25">
      <c r="A241" s="134"/>
      <c r="B241" s="135"/>
      <c r="C241" s="135"/>
      <c r="D241" s="135"/>
      <c r="E241" s="161"/>
      <c r="F241" s="161"/>
      <c r="G241" s="135"/>
      <c r="H241" s="136"/>
      <c r="I241" s="137"/>
      <c r="J241" s="140"/>
    </row>
    <row r="242" spans="1:10" ht="11.25">
      <c r="A242" s="118"/>
      <c r="B242" s="119"/>
      <c r="C242" s="119" t="s">
        <v>106</v>
      </c>
      <c r="D242" s="250" t="s">
        <v>107</v>
      </c>
      <c r="E242" s="251"/>
      <c r="F242" s="251"/>
      <c r="G242" s="119"/>
      <c r="H242" s="121"/>
      <c r="I242" s="122"/>
      <c r="J242" s="123">
        <f>SUM(J243:J245)</f>
        <v>0</v>
      </c>
    </row>
    <row r="243" spans="1:10" ht="22.5" customHeight="1">
      <c r="A243" s="124">
        <v>62</v>
      </c>
      <c r="B243" s="125" t="s">
        <v>106</v>
      </c>
      <c r="C243" s="125" t="s">
        <v>328</v>
      </c>
      <c r="D243" s="248" t="s">
        <v>329</v>
      </c>
      <c r="E243" s="249"/>
      <c r="F243" s="249"/>
      <c r="G243" s="125" t="s">
        <v>173</v>
      </c>
      <c r="H243" s="126">
        <v>11.28</v>
      </c>
      <c r="I243" s="185"/>
      <c r="J243" s="127">
        <f>ROUND(I243*H243,2)</f>
        <v>0</v>
      </c>
    </row>
    <row r="244" spans="1:10" s="133" customFormat="1" ht="11.25">
      <c r="A244" s="128"/>
      <c r="B244" s="129"/>
      <c r="C244" s="129"/>
      <c r="D244" s="235" t="s">
        <v>330</v>
      </c>
      <c r="E244" s="236"/>
      <c r="F244" s="236"/>
      <c r="G244" s="129"/>
      <c r="H244" s="130">
        <v>11.28</v>
      </c>
      <c r="I244" s="131"/>
      <c r="J244" s="162"/>
    </row>
    <row r="245" spans="1:10" ht="11.25">
      <c r="A245" s="151">
        <v>63</v>
      </c>
      <c r="B245" s="152" t="s">
        <v>331</v>
      </c>
      <c r="C245" s="152" t="s">
        <v>332</v>
      </c>
      <c r="D245" s="233" t="s">
        <v>333</v>
      </c>
      <c r="E245" s="234"/>
      <c r="F245" s="234"/>
      <c r="G245" s="152" t="s">
        <v>120</v>
      </c>
      <c r="H245" s="153">
        <v>11.506</v>
      </c>
      <c r="I245" s="186"/>
      <c r="J245" s="127">
        <f>ROUND(I245*H245,2)</f>
        <v>0</v>
      </c>
    </row>
    <row r="246" spans="1:10" s="133" customFormat="1" ht="11.25">
      <c r="A246" s="128"/>
      <c r="B246" s="129"/>
      <c r="C246" s="129"/>
      <c r="D246" s="235" t="s">
        <v>334</v>
      </c>
      <c r="E246" s="236"/>
      <c r="F246" s="236"/>
      <c r="G246" s="129"/>
      <c r="H246" s="130">
        <v>11.506</v>
      </c>
      <c r="I246" s="131"/>
      <c r="J246" s="162"/>
    </row>
    <row r="247" spans="1:10" s="133" customFormat="1" ht="12" thickBot="1">
      <c r="A247" s="128"/>
      <c r="B247" s="129"/>
      <c r="C247" s="129"/>
      <c r="D247" s="129"/>
      <c r="G247" s="129"/>
      <c r="H247" s="130"/>
      <c r="I247" s="131"/>
      <c r="J247" s="162"/>
    </row>
    <row r="248" spans="1:10" ht="12" thickBot="1">
      <c r="A248" s="168"/>
      <c r="B248" s="169"/>
      <c r="C248" s="169"/>
      <c r="D248" s="237" t="s">
        <v>108</v>
      </c>
      <c r="E248" s="238"/>
      <c r="F248" s="238"/>
      <c r="G248" s="169"/>
      <c r="H248" s="176"/>
      <c r="I248" s="177"/>
      <c r="J248" s="178">
        <f>SUM(J152:J162,J133:J151,J114:J132,J94:J113,J80:J93,J77,J70:J74,J164:J184,J187:J203,J207:J208,J212:J219,J222,J226:J227,J230:J232,J236:J240,J243:J245)</f>
        <v>0</v>
      </c>
    </row>
    <row r="249" spans="1:8" ht="10.5">
      <c r="A249" s="179"/>
      <c r="B249" s="180"/>
      <c r="C249" s="180"/>
      <c r="D249" s="180"/>
      <c r="E249" s="180"/>
      <c r="F249" s="181"/>
      <c r="G249" s="182"/>
      <c r="H249" s="182"/>
    </row>
    <row r="250" spans="1:8" ht="10.5">
      <c r="A250" s="179"/>
      <c r="B250" s="180"/>
      <c r="C250" s="180"/>
      <c r="D250" s="180"/>
      <c r="E250" s="180"/>
      <c r="F250" s="181"/>
      <c r="G250" s="182"/>
      <c r="H250" s="182"/>
    </row>
  </sheetData>
  <sheetProtection password="DE92" sheet="1" objects="1" scenarios="1"/>
  <mergeCells count="216">
    <mergeCell ref="A33:B33"/>
    <mergeCell ref="A35:B35"/>
    <mergeCell ref="H27:I27"/>
    <mergeCell ref="H31:I31"/>
    <mergeCell ref="A27:B27"/>
    <mergeCell ref="A29:B29"/>
    <mergeCell ref="A30:B30"/>
    <mergeCell ref="A32:B32"/>
    <mergeCell ref="B18:C18"/>
    <mergeCell ref="C5:G5"/>
    <mergeCell ref="C6:G6"/>
    <mergeCell ref="C7:G7"/>
    <mergeCell ref="C9:G9"/>
    <mergeCell ref="C10:G10"/>
    <mergeCell ref="C11:G11"/>
    <mergeCell ref="A14:C14"/>
    <mergeCell ref="A17:C17"/>
    <mergeCell ref="A2:J2"/>
    <mergeCell ref="H18:I18"/>
    <mergeCell ref="H32:I32"/>
    <mergeCell ref="D65:F65"/>
    <mergeCell ref="B48:I48"/>
    <mergeCell ref="B49:I49"/>
    <mergeCell ref="B50:I50"/>
    <mergeCell ref="B51:I51"/>
    <mergeCell ref="B52:I52"/>
    <mergeCell ref="B53:I53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6:F76"/>
    <mergeCell ref="D77:F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1:F121"/>
    <mergeCell ref="D122:F122"/>
    <mergeCell ref="D120:F120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10:F210"/>
    <mergeCell ref="D211:F211"/>
    <mergeCell ref="D212:F212"/>
    <mergeCell ref="D205:F205"/>
    <mergeCell ref="D206:F206"/>
    <mergeCell ref="D207:F207"/>
    <mergeCell ref="D208:F208"/>
    <mergeCell ref="D218:F218"/>
    <mergeCell ref="A59:J59"/>
    <mergeCell ref="A60:J60"/>
    <mergeCell ref="D219:F219"/>
    <mergeCell ref="D213:F213"/>
    <mergeCell ref="D214:F214"/>
    <mergeCell ref="D215:F215"/>
    <mergeCell ref="D217:F217"/>
    <mergeCell ref="D216:F216"/>
    <mergeCell ref="D209:F209"/>
    <mergeCell ref="D221:F221"/>
    <mergeCell ref="D222:F222"/>
    <mergeCell ref="D225:F225"/>
    <mergeCell ref="D224:F224"/>
    <mergeCell ref="D226:F226"/>
    <mergeCell ref="D227:F227"/>
    <mergeCell ref="D229:F229"/>
    <mergeCell ref="D230:F230"/>
    <mergeCell ref="D231:F231"/>
    <mergeCell ref="D232:F232"/>
    <mergeCell ref="D233:F233"/>
    <mergeCell ref="D235:F235"/>
    <mergeCell ref="D248:F248"/>
    <mergeCell ref="A37:J37"/>
    <mergeCell ref="A38:J38"/>
    <mergeCell ref="B43:I43"/>
    <mergeCell ref="B44:I44"/>
    <mergeCell ref="B45:I45"/>
    <mergeCell ref="B46:I46"/>
    <mergeCell ref="B47:I47"/>
    <mergeCell ref="D240:F240"/>
    <mergeCell ref="D242:F242"/>
    <mergeCell ref="B56:I56"/>
    <mergeCell ref="B57:I57"/>
    <mergeCell ref="D245:F245"/>
    <mergeCell ref="D246:F246"/>
    <mergeCell ref="D243:F243"/>
    <mergeCell ref="D244:F244"/>
    <mergeCell ref="D236:F236"/>
    <mergeCell ref="D237:F237"/>
    <mergeCell ref="D238:F238"/>
    <mergeCell ref="D239:F239"/>
    <mergeCell ref="H39:J39"/>
    <mergeCell ref="H40:J40"/>
    <mergeCell ref="B54:I54"/>
    <mergeCell ref="B55:I55"/>
  </mergeCells>
  <printOptions horizontalCentered="1"/>
  <pageMargins left="0.3937007874015748" right="0.3937007874015748" top="0.7874015748031497" bottom="0.7874015748031497" header="0" footer="0"/>
  <pageSetup blackAndWhite="1" horizontalDpi="600" verticalDpi="600" orientation="portrait" paperSize="9" scale="70" r:id="rId1"/>
  <headerFooter alignWithMargins="0">
    <oddFooter>&amp;C   Strana &amp;P  z &amp;N</oddFooter>
  </headerFooter>
  <rowBreaks count="3" manualBreakCount="3">
    <brk id="58" max="255" man="1"/>
    <brk id="140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miskova</cp:lastModifiedBy>
  <cp:lastPrinted>2014-01-22T08:13:02Z</cp:lastPrinted>
  <dcterms:created xsi:type="dcterms:W3CDTF">2014-01-21T09:03:29Z</dcterms:created>
  <dcterms:modified xsi:type="dcterms:W3CDTF">2014-02-17T10:50:17Z</dcterms:modified>
  <cp:category/>
  <cp:version/>
  <cp:contentType/>
  <cp:contentStatus/>
</cp:coreProperties>
</file>